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8" tabRatio="198" activeTab="0"/>
  </bookViews>
  <sheets>
    <sheet name="Wycena drzwi wewnetrznych www.w" sheetId="1" r:id="rId1"/>
  </sheets>
  <definedNames>
    <definedName name="Excel_BuiltIn__FilterDatabase">'Wycena drzwi wewnetrznych www.w'!$AA$52:$AA$207</definedName>
    <definedName name="_xlnm.Print_Area" localSheetId="0">'Wycena drzwi wewnetrznych www.w'!$A$1:$Y$30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12"/>
            <rFont val="Arial"/>
            <family val="2"/>
          </rPr>
          <t>LISTA ROZWIJALNA</t>
        </r>
      </text>
    </comment>
    <comment ref="A19" authorId="0">
      <text>
        <r>
          <rPr>
            <sz val="10"/>
            <rFont val="Arial"/>
            <family val="2"/>
          </rPr>
          <t xml:space="preserve">8% stawka VAT dotyczy osób prywatnych i stosowana jest w budownictwie jednorodzinnym, nie dotyczy firm oraz instytucji gdzie stawka VAT wynosi 23%
</t>
        </r>
      </text>
    </comment>
    <comment ref="C19" authorId="0">
      <text>
        <r>
          <rPr>
            <sz val="10"/>
            <rFont val="Arial"/>
            <family val="2"/>
          </rPr>
          <t xml:space="preserve">Cena z 8% podatkiem VAT nie dotyczy firm oraz instytucji  </t>
        </r>
      </text>
    </comment>
  </commentList>
</comments>
</file>

<file path=xl/sharedStrings.xml><?xml version="1.0" encoding="utf-8"?>
<sst xmlns="http://schemas.openxmlformats.org/spreadsheetml/2006/main" count="300" uniqueCount="275">
  <si>
    <t>W CELU OBEJRZENIA EKSPOZYCJI PROSIMY O WCZEŚNIEJSZY KONTAKT TELEFONICZNY</t>
  </si>
  <si>
    <t>DRZWI ZEWNĘTRZNE</t>
  </si>
  <si>
    <r>
      <t xml:space="preserve">TEL. 505 464 441 </t>
    </r>
    <r>
      <rPr>
        <sz val="15"/>
        <color indexed="12"/>
        <rFont val="Arial"/>
        <family val="2"/>
      </rPr>
      <t>WWW.WASZA-CHATA.PL</t>
    </r>
  </si>
  <si>
    <t>DANE</t>
  </si>
  <si>
    <t>CENA</t>
  </si>
  <si>
    <t>WZÓR DRZWI - cena podstawowa</t>
  </si>
  <si>
    <t>BRAK</t>
  </si>
  <si>
    <t xml:space="preserve">GRUBOŚĆ DRZWI </t>
  </si>
  <si>
    <t xml:space="preserve">8 CM </t>
  </si>
  <si>
    <t>MATERIAŁ</t>
  </si>
  <si>
    <t>SOSNA</t>
  </si>
  <si>
    <t xml:space="preserve">ROZMIAR DRZWI </t>
  </si>
  <si>
    <t>(90) WYMIAR STANDARDOWY 98 X 209 ( ŚIWIATŁO  85 CM)</t>
  </si>
  <si>
    <t xml:space="preserve">PODZIAŁ POD WZGLĘDEM NAŚWIETLI </t>
  </si>
  <si>
    <t>DRZWI JEDNOSKRZYDŁOWE</t>
  </si>
  <si>
    <t xml:space="preserve">NAŚWIETLE BOCZNE RUCHOME </t>
  </si>
  <si>
    <t xml:space="preserve">STAŁE </t>
  </si>
  <si>
    <t>KOLOR</t>
  </si>
  <si>
    <t xml:space="preserve">STANDARDOWA PALETA KOLORÓW + 0 ZŁ </t>
  </si>
  <si>
    <t xml:space="preserve">MALOWANIE DWUKOLOROWE </t>
  </si>
  <si>
    <t>NIE</t>
  </si>
  <si>
    <t>ZAMEK</t>
  </si>
  <si>
    <t>DWA NIEZALEŻNE ZAMKI</t>
  </si>
  <si>
    <t>KLAMKA/WKŁADKI/POCHWYT</t>
  </si>
  <si>
    <t>BEZ KLAMKI</t>
  </si>
  <si>
    <t xml:space="preserve">MONTAŻ </t>
  </si>
  <si>
    <t>Z MONTAŻEM OSOBA PRYWATNA VAT 8%</t>
  </si>
  <si>
    <t xml:space="preserve">cena netto </t>
  </si>
  <si>
    <t>cena netto z montażem</t>
  </si>
  <si>
    <t xml:space="preserve">cena brutto </t>
  </si>
  <si>
    <t>cena brutto bez montażu 23% VAT</t>
  </si>
  <si>
    <t>cena brutto z montażu 23% VAT</t>
  </si>
  <si>
    <t>stawka VAT 23% - firmy</t>
  </si>
  <si>
    <t xml:space="preserve">Ostateczną kwotę zlecenia jesteśmy wstanie Państwu
podać po dokonaniu pomiarów oraz ustaleniu wszelkich szczegółów.
</t>
  </si>
  <si>
    <t>100% JESIONU</t>
  </si>
  <si>
    <t>dzp1</t>
  </si>
  <si>
    <t>dzp2</t>
  </si>
  <si>
    <t>dzp3</t>
  </si>
  <si>
    <t>dzp4</t>
  </si>
  <si>
    <t>dzp5</t>
  </si>
  <si>
    <t>dzp6</t>
  </si>
  <si>
    <t>dzp7</t>
  </si>
  <si>
    <t>dzp8</t>
  </si>
  <si>
    <t>dzp9</t>
  </si>
  <si>
    <t>dzp10</t>
  </si>
  <si>
    <t>dzp11</t>
  </si>
  <si>
    <t>dzp12</t>
  </si>
  <si>
    <t>dzp13</t>
  </si>
  <si>
    <t>dzp14</t>
  </si>
  <si>
    <t>dzp15</t>
  </si>
  <si>
    <t>dzp16</t>
  </si>
  <si>
    <t>dzp17</t>
  </si>
  <si>
    <t>dzp18</t>
  </si>
  <si>
    <t>dzp19</t>
  </si>
  <si>
    <t>dzp20</t>
  </si>
  <si>
    <t>dzp21</t>
  </si>
  <si>
    <t>dzp22</t>
  </si>
  <si>
    <t>dzp23</t>
  </si>
  <si>
    <t>dzp24</t>
  </si>
  <si>
    <t>dzp25</t>
  </si>
  <si>
    <t>dzp26</t>
  </si>
  <si>
    <t>dzp27</t>
  </si>
  <si>
    <t>dzp28</t>
  </si>
  <si>
    <t>dzp29</t>
  </si>
  <si>
    <t>dzp30</t>
  </si>
  <si>
    <t>dzp31</t>
  </si>
  <si>
    <t>dzp32</t>
  </si>
  <si>
    <t>dzp33</t>
  </si>
  <si>
    <t>dzp34</t>
  </si>
  <si>
    <t>dzp35</t>
  </si>
  <si>
    <t>dzp36</t>
  </si>
  <si>
    <t>dzp37</t>
  </si>
  <si>
    <t>dzp38</t>
  </si>
  <si>
    <t>dzp39</t>
  </si>
  <si>
    <t>dzp40</t>
  </si>
  <si>
    <t>dzp41</t>
  </si>
  <si>
    <t>dzp42</t>
  </si>
  <si>
    <t>dzp43</t>
  </si>
  <si>
    <t>dzp44</t>
  </si>
  <si>
    <t>dzp45</t>
  </si>
  <si>
    <t>dzp46</t>
  </si>
  <si>
    <t>dzp47</t>
  </si>
  <si>
    <t>dzp48</t>
  </si>
  <si>
    <t>dzp49</t>
  </si>
  <si>
    <t>dzp50</t>
  </si>
  <si>
    <t>dzp51</t>
  </si>
  <si>
    <t>dzp52</t>
  </si>
  <si>
    <t>dzp53</t>
  </si>
  <si>
    <t>dzp54</t>
  </si>
  <si>
    <t>dzp55</t>
  </si>
  <si>
    <t>dzp56</t>
  </si>
  <si>
    <t>dzp57</t>
  </si>
  <si>
    <t>dzp58</t>
  </si>
  <si>
    <t>dzp59</t>
  </si>
  <si>
    <t>dzp60</t>
  </si>
  <si>
    <t>dzp61</t>
  </si>
  <si>
    <t>dzp62</t>
  </si>
  <si>
    <t>dzp63</t>
  </si>
  <si>
    <t>dzp64</t>
  </si>
  <si>
    <t>dzh1</t>
  </si>
  <si>
    <t>dzh2</t>
  </si>
  <si>
    <t>dzh3</t>
  </si>
  <si>
    <t>dzh4</t>
  </si>
  <si>
    <t>dzh5</t>
  </si>
  <si>
    <t>dzh6</t>
  </si>
  <si>
    <t>dzh7</t>
  </si>
  <si>
    <t>dzh8</t>
  </si>
  <si>
    <t>dzh9</t>
  </si>
  <si>
    <t>dzh10</t>
  </si>
  <si>
    <t>dzh11</t>
  </si>
  <si>
    <t>dzh12</t>
  </si>
  <si>
    <t>dzh13</t>
  </si>
  <si>
    <t>dzh14</t>
  </si>
  <si>
    <t>dzh15</t>
  </si>
  <si>
    <t>dzh16</t>
  </si>
  <si>
    <t>dzh17</t>
  </si>
  <si>
    <t>dzh18</t>
  </si>
  <si>
    <t>dzh19</t>
  </si>
  <si>
    <t>dzh20</t>
  </si>
  <si>
    <t>dzh21</t>
  </si>
  <si>
    <t>dzh22</t>
  </si>
  <si>
    <t>dzh23</t>
  </si>
  <si>
    <t>dzh24</t>
  </si>
  <si>
    <t>dzh25</t>
  </si>
  <si>
    <t>dzh26</t>
  </si>
  <si>
    <t>dzh27</t>
  </si>
  <si>
    <t>dzh28</t>
  </si>
  <si>
    <t>dzh29</t>
  </si>
  <si>
    <t>dzh30</t>
  </si>
  <si>
    <t>dzh31</t>
  </si>
  <si>
    <t>dzh32</t>
  </si>
  <si>
    <t>dzh33</t>
  </si>
  <si>
    <t>dzh34</t>
  </si>
  <si>
    <t>dzh35</t>
  </si>
  <si>
    <t>dzh36</t>
  </si>
  <si>
    <t>dzh37</t>
  </si>
  <si>
    <t>dzh38</t>
  </si>
  <si>
    <t>dzh39</t>
  </si>
  <si>
    <t>dzh40</t>
  </si>
  <si>
    <t>dzh41</t>
  </si>
  <si>
    <t>dzh42</t>
  </si>
  <si>
    <t>dzh43</t>
  </si>
  <si>
    <t>dzh44</t>
  </si>
  <si>
    <t>dzh45</t>
  </si>
  <si>
    <t>dzh46</t>
  </si>
  <si>
    <t>dzh47</t>
  </si>
  <si>
    <t>dzh48</t>
  </si>
  <si>
    <t>dzh49</t>
  </si>
  <si>
    <t>dzh50</t>
  </si>
  <si>
    <t>dzh51</t>
  </si>
  <si>
    <t>dzh52</t>
  </si>
  <si>
    <t>dzh53</t>
  </si>
  <si>
    <t>dzh54</t>
  </si>
  <si>
    <t>dzh55</t>
  </si>
  <si>
    <t>dzh56</t>
  </si>
  <si>
    <t>dzh57</t>
  </si>
  <si>
    <t>dzh58</t>
  </si>
  <si>
    <t>dzh59</t>
  </si>
  <si>
    <t>dzh60</t>
  </si>
  <si>
    <t>dzh61</t>
  </si>
  <si>
    <t>dzh62</t>
  </si>
  <si>
    <t>dzh63</t>
  </si>
  <si>
    <t>dzh64</t>
  </si>
  <si>
    <t>dzh65</t>
  </si>
  <si>
    <t>dzh66</t>
  </si>
  <si>
    <t>dzh67</t>
  </si>
  <si>
    <t>dzh68</t>
  </si>
  <si>
    <t>dzh69</t>
  </si>
  <si>
    <t>dzh70</t>
  </si>
  <si>
    <t xml:space="preserve">LISTWA MASKUJĄCA </t>
  </si>
  <si>
    <t xml:space="preserve">KOMPLET 6 CM </t>
  </si>
  <si>
    <t xml:space="preserve">KOMPLET 7 CM </t>
  </si>
  <si>
    <t xml:space="preserve">KOMPLET 8 CM </t>
  </si>
  <si>
    <t xml:space="preserve">KOMPLET 9 CM </t>
  </si>
  <si>
    <t xml:space="preserve">KOMPLET 10 CM </t>
  </si>
  <si>
    <t>wariant</t>
  </si>
  <si>
    <t>sosna, obłóg sosnowy</t>
  </si>
  <si>
    <t>sosna, obłóg dębowy</t>
  </si>
  <si>
    <t>wstawki dębowe (30% dębu)</t>
  </si>
  <si>
    <t>dąb 100%</t>
  </si>
  <si>
    <t>obłóg jesionowy</t>
  </si>
  <si>
    <t>wstawki jesionowe (30% jesionu)</t>
  </si>
  <si>
    <t>jesion 100%</t>
  </si>
  <si>
    <t>zawiasy</t>
  </si>
  <si>
    <t>Przylgowe – regulowane 3 szt.</t>
  </si>
  <si>
    <t>Bezprzylgowe – chowane POLSOFT CEMOM 3 szt.</t>
  </si>
  <si>
    <t>Bezprzylgowe - chowane ARGENTA</t>
  </si>
  <si>
    <t>zamek</t>
  </si>
  <si>
    <t>standard</t>
  </si>
  <si>
    <t>magnetyczny</t>
  </si>
  <si>
    <t>dostawka</t>
  </si>
  <si>
    <t>nie</t>
  </si>
  <si>
    <t>tak</t>
  </si>
  <si>
    <t>docieplenie</t>
  </si>
  <si>
    <t>FUTRYNA OZDOBNA</t>
  </si>
  <si>
    <t>ILOŚĆ SKRZYDEŁ</t>
  </si>
  <si>
    <t>MONTAŻ</t>
  </si>
  <si>
    <t>drzwi bejcowane i lakierowane + 0 ZŁ</t>
  </si>
  <si>
    <t>drzwi olejowane</t>
  </si>
  <si>
    <t>drzwi białe (paleta RAL)</t>
  </si>
  <si>
    <t>inne kolory kryte RAL</t>
  </si>
  <si>
    <t xml:space="preserve">PODZIĄL NAŚIWETLI </t>
  </si>
  <si>
    <t>DĄB</t>
  </si>
  <si>
    <t>SONSA 9CM</t>
  </si>
  <si>
    <t>DĄB 9CM</t>
  </si>
  <si>
    <t>A – NAŚWIETLE GÓRNE +DRZWI JEDNOSKRZYDŁOWE</t>
  </si>
  <si>
    <t>B – DOSTAWKA BOCZNA + DRZWI JEDNOSKRZYDŁOWE</t>
  </si>
  <si>
    <t>C – A+B NAŚWIETLE GÓRNE + DOSTAWKA + DRZWI JEDNOSKRZYDŁOWE</t>
  </si>
  <si>
    <t>D – A+2 x B NAŚWIETLE GÓRNE + 2 x DOSTAWKA + DRZWI JEDNOSKRZYDŁOWE</t>
  </si>
  <si>
    <t xml:space="preserve">MATERIAŁ </t>
  </si>
  <si>
    <t xml:space="preserve">RAL 7016 ANTRACYT  + 0 ZŁ </t>
  </si>
  <si>
    <t xml:space="preserve">BIAŁY  + 0 ZŁ </t>
  </si>
  <si>
    <t xml:space="preserve">DWUKOLOR </t>
  </si>
  <si>
    <t>TAK + 300 ZŁ</t>
  </si>
  <si>
    <t xml:space="preserve">GRUBOŚC DRZWI </t>
  </si>
  <si>
    <t xml:space="preserve">zamek </t>
  </si>
  <si>
    <t xml:space="preserve">ZAMEK LISTWOWY GU NA LISTWIE ZACZEPOWEJ Z JEDNĄ WKŁADKĄ +350 ZŁ </t>
  </si>
  <si>
    <t xml:space="preserve">ZAMEK LISTWOWY GU NA LISTWIE ZACZEPOWEJ Z DWIEMA WKŁADKAMI +400ZŁ </t>
  </si>
  <si>
    <t xml:space="preserve">KLAMKI </t>
  </si>
  <si>
    <t>KLAMAK/2xWKŁADKA/ROZETA/OSŁONKI NA ZAWIASY</t>
  </si>
  <si>
    <t xml:space="preserve">POCZWYT 60 CM/KLAMAK/2xWKŁADKA/ROZETA/OSŁONKI NA ZAWIASY +350 ZŁ </t>
  </si>
  <si>
    <t xml:space="preserve">POCZWYT 120 CM/KLAMAK/2xWKŁADKA/ROZETA/OSŁONKI NA ZAWIASY +400 ZŁ </t>
  </si>
  <si>
    <t xml:space="preserve">POCZWYT 150 CM/KLAMAK/2xWKŁADKA/ROZETA/OSŁONKI NA ZAWIASY +450 ZŁ </t>
  </si>
  <si>
    <t xml:space="preserve">MASIWETLE BOCZNE </t>
  </si>
  <si>
    <t>Z MONTAŻEM FIRMA VAT 23%</t>
  </si>
  <si>
    <t>BEZ MONTAŻU VAT 23%</t>
  </si>
  <si>
    <t>VAT 8%</t>
  </si>
  <si>
    <t>VAT 23%</t>
  </si>
  <si>
    <t>dzp65</t>
  </si>
  <si>
    <t>dzp66</t>
  </si>
  <si>
    <t>dzp67</t>
  </si>
  <si>
    <t>dzp68</t>
  </si>
  <si>
    <t>dzp69</t>
  </si>
  <si>
    <t>dzp70</t>
  </si>
  <si>
    <t>dzp71</t>
  </si>
  <si>
    <t xml:space="preserve">9 CM  + 230 ZŁ </t>
  </si>
  <si>
    <t xml:space="preserve">POZOSTAŁA PALETA KOLORÓW RAL  + 300 ZŁ </t>
  </si>
  <si>
    <t>dzp72</t>
  </si>
  <si>
    <t>dzp73</t>
  </si>
  <si>
    <t>dzp74</t>
  </si>
  <si>
    <t>dzp75</t>
  </si>
  <si>
    <t>dzp76</t>
  </si>
  <si>
    <t>dzp77</t>
  </si>
  <si>
    <t>dzp78</t>
  </si>
  <si>
    <t>dzp79</t>
  </si>
  <si>
    <t>dzp80</t>
  </si>
  <si>
    <t>dzp81</t>
  </si>
  <si>
    <t>dzp82</t>
  </si>
  <si>
    <t>dzp83</t>
  </si>
  <si>
    <t xml:space="preserve">RUCHOME +400 ZŁ </t>
  </si>
  <si>
    <t xml:space="preserve">NIETYPOWA WYSOKOŚĆ + 150 ZŁ  do 213 cm </t>
  </si>
  <si>
    <t xml:space="preserve">NIETYPOWA WYSOKOŚĆ ( do 213 cm )  I SZEROKOŚĆ + 300 ZŁ </t>
  </si>
  <si>
    <t xml:space="preserve">(100) WYMIAR  108 X 209 ( ŚIWIATŁO  85 CM) + 300 ZŁ </t>
  </si>
  <si>
    <t xml:space="preserve">(80) WYMIAR 88 X 209 ( ŚIWIATŁO  75 CM) + 150 ZŁ  </t>
  </si>
  <si>
    <t xml:space="preserve">NIETYPOWA SZEROKOŚĆ   + 150 ZŁ </t>
  </si>
  <si>
    <t>05-220 ZIELONKA UL.Wilsona 3</t>
  </si>
  <si>
    <t>dzp84</t>
  </si>
  <si>
    <t>dzp85</t>
  </si>
  <si>
    <t>dzp86</t>
  </si>
  <si>
    <t>dzp87</t>
  </si>
  <si>
    <t>dzp88</t>
  </si>
  <si>
    <t>dzp89</t>
  </si>
  <si>
    <t>dzp90</t>
  </si>
  <si>
    <t>dzp91</t>
  </si>
  <si>
    <t>dzp92</t>
  </si>
  <si>
    <t>dzp93</t>
  </si>
  <si>
    <t>dzp94</t>
  </si>
  <si>
    <t>dzh71</t>
  </si>
  <si>
    <t>dzp95</t>
  </si>
  <si>
    <t>dzp96</t>
  </si>
  <si>
    <t>dzp97</t>
  </si>
  <si>
    <t>dzp98</t>
  </si>
  <si>
    <t>dzp99</t>
  </si>
  <si>
    <t>dzp100</t>
  </si>
  <si>
    <t>dzp101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</si>
</sst>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#,##0\ [$zł-415];\-#,##0\ [$zł-415]"/>
  </numFmts>
  <fonts count="47"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15"/>
      <color indexed="12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left"/>
      <protection locked="0"/>
    </xf>
    <xf numFmtId="165" fontId="2" fillId="35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/>
      <protection hidden="1"/>
    </xf>
    <xf numFmtId="0" fontId="7" fillId="34" borderId="11" xfId="0" applyFont="1" applyFill="1" applyBorder="1" applyAlignment="1">
      <alignment/>
    </xf>
    <xf numFmtId="165" fontId="2" fillId="35" borderId="0" xfId="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36" borderId="10" xfId="0" applyFont="1" applyFill="1" applyBorder="1" applyAlignment="1">
      <alignment/>
    </xf>
    <xf numFmtId="0" fontId="2" fillId="0" borderId="0" xfId="0" applyFont="1" applyAlignment="1">
      <alignment/>
    </xf>
    <xf numFmtId="165" fontId="2" fillId="36" borderId="10" xfId="0" applyNumberFormat="1" applyFont="1" applyFill="1" applyBorder="1" applyAlignment="1" applyProtection="1">
      <alignment/>
      <protection hidden="1"/>
    </xf>
    <xf numFmtId="0" fontId="2" fillId="37" borderId="10" xfId="0" applyFont="1" applyFill="1" applyBorder="1" applyAlignment="1">
      <alignment/>
    </xf>
    <xf numFmtId="165" fontId="2" fillId="38" borderId="10" xfId="0" applyNumberFormat="1" applyFont="1" applyFill="1" applyBorder="1" applyAlignment="1" applyProtection="1">
      <alignment/>
      <protection hidden="1"/>
    </xf>
    <xf numFmtId="0" fontId="2" fillId="39" borderId="10" xfId="0" applyFont="1" applyFill="1" applyBorder="1" applyAlignment="1">
      <alignment/>
    </xf>
    <xf numFmtId="165" fontId="2" fillId="39" borderId="10" xfId="0" applyNumberFormat="1" applyFont="1" applyFill="1" applyBorder="1" applyAlignment="1" applyProtection="1">
      <alignment/>
      <protection hidden="1"/>
    </xf>
    <xf numFmtId="0" fontId="2" fillId="40" borderId="10" xfId="0" applyFont="1" applyFill="1" applyBorder="1" applyAlignment="1">
      <alignment/>
    </xf>
    <xf numFmtId="165" fontId="2" fillId="40" borderId="10" xfId="0" applyNumberFormat="1" applyFont="1" applyFill="1" applyBorder="1" applyAlignment="1" applyProtection="1">
      <alignment/>
      <protection hidden="1"/>
    </xf>
    <xf numFmtId="0" fontId="2" fillId="41" borderId="10" xfId="0" applyFont="1" applyFill="1" applyBorder="1" applyAlignment="1">
      <alignment/>
    </xf>
    <xf numFmtId="165" fontId="2" fillId="41" borderId="10" xfId="0" applyNumberFormat="1" applyFont="1" applyFill="1" applyBorder="1" applyAlignment="1" applyProtection="1">
      <alignment/>
      <protection hidden="1"/>
    </xf>
    <xf numFmtId="0" fontId="2" fillId="39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A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95250</xdr:rowOff>
    </xdr:from>
    <xdr:to>
      <xdr:col>1</xdr:col>
      <xdr:colOff>5172075</xdr:colOff>
      <xdr:row>29</xdr:row>
      <xdr:rowOff>1352550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895975"/>
          <a:ext cx="515302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sza-chata.p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6"/>
  <sheetViews>
    <sheetView tabSelected="1" view="pageBreakPreview" zoomScale="86" zoomScaleNormal="86" zoomScaleSheetLayoutView="86" workbookViewId="0" topLeftCell="A1">
      <selection activeCell="AM628" sqref="AM628"/>
    </sheetView>
  </sheetViews>
  <sheetFormatPr defaultColWidth="9.140625" defaultRowHeight="12.75"/>
  <cols>
    <col min="1" max="1" width="55.8515625" style="0" customWidth="1"/>
    <col min="2" max="2" width="116.8515625" style="0" customWidth="1"/>
    <col min="3" max="3" width="14.421875" style="0" customWidth="1"/>
    <col min="4" max="4" width="8.8515625" style="0" customWidth="1"/>
    <col min="5" max="6" width="17.8515625" style="0" hidden="1" customWidth="1"/>
    <col min="7" max="26" width="8.8515625" style="0" hidden="1" customWidth="1"/>
    <col min="27" max="27" width="31.28125" style="1" customWidth="1"/>
    <col min="28" max="28" width="9.28125" style="1" bestFit="1" customWidth="1"/>
    <col min="29" max="30" width="8.8515625" style="1" customWidth="1"/>
    <col min="31" max="31" width="11.28125" style="0" bestFit="1" customWidth="1"/>
    <col min="32" max="65" width="8.8515625" style="0" customWidth="1"/>
  </cols>
  <sheetData>
    <row r="1" spans="1:7" ht="20.25">
      <c r="A1" s="2">
        <f ca="1">TODAY()</f>
        <v>45363</v>
      </c>
      <c r="B1" s="42" t="s">
        <v>0</v>
      </c>
      <c r="C1" s="42"/>
      <c r="D1" s="42"/>
      <c r="E1" s="42"/>
      <c r="F1" s="42"/>
      <c r="G1" s="42"/>
    </row>
    <row r="2" spans="1:3" ht="35.25">
      <c r="A2" s="3" t="s">
        <v>255</v>
      </c>
      <c r="B2" s="43" t="s">
        <v>1</v>
      </c>
      <c r="C2" s="43"/>
    </row>
    <row r="3" spans="1:2" ht="48" customHeight="1">
      <c r="A3" s="44" t="s">
        <v>2</v>
      </c>
      <c r="B3" s="44"/>
    </row>
    <row r="4" spans="2:38" ht="19.5" customHeight="1">
      <c r="B4" s="4" t="s">
        <v>3</v>
      </c>
      <c r="C4" s="4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"/>
      <c r="W4" s="5"/>
      <c r="X4" s="5"/>
      <c r="Y4" s="5"/>
      <c r="Z4" s="5"/>
      <c r="AA4" s="6"/>
      <c r="AB4" s="6"/>
      <c r="AC4" s="6"/>
      <c r="AD4" s="6"/>
      <c r="AE4" s="5"/>
      <c r="AF4" s="5"/>
      <c r="AG4" s="5"/>
      <c r="AH4" s="5"/>
      <c r="AI4" s="5"/>
      <c r="AJ4" s="5"/>
      <c r="AK4" s="5"/>
      <c r="AL4" s="5"/>
    </row>
    <row r="5" spans="1:38" ht="19.5" customHeight="1">
      <c r="A5" s="7" t="s">
        <v>5</v>
      </c>
      <c r="B5" s="8" t="s">
        <v>6</v>
      </c>
      <c r="C5" s="9">
        <f>VLOOKUP(B5,$AA$31:$AF$204,2,0)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6"/>
      <c r="AB5" s="6"/>
      <c r="AC5" s="6"/>
      <c r="AD5" s="6"/>
      <c r="AE5" s="5"/>
      <c r="AF5" s="5"/>
      <c r="AG5" s="5"/>
      <c r="AH5" s="5"/>
      <c r="AI5" s="5"/>
      <c r="AJ5" s="5"/>
      <c r="AK5" s="5"/>
      <c r="AL5" s="5"/>
    </row>
    <row r="6" spans="1:38" ht="19.5" customHeight="1">
      <c r="A6" s="7" t="s">
        <v>7</v>
      </c>
      <c r="B6" s="11" t="s">
        <v>8</v>
      </c>
      <c r="C6" s="9">
        <f>VLOOKUP(B6,AA330:AB331,2,0)</f>
        <v>0</v>
      </c>
      <c r="D6" s="12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5"/>
      <c r="W6" s="5"/>
      <c r="X6" s="5"/>
      <c r="Y6" s="5"/>
      <c r="Z6" s="5"/>
      <c r="AA6" s="6"/>
      <c r="AB6" s="6"/>
      <c r="AC6" s="6"/>
      <c r="AD6" s="6"/>
      <c r="AE6" s="5"/>
      <c r="AF6" s="5"/>
      <c r="AG6" s="5"/>
      <c r="AH6" s="5"/>
      <c r="AI6" s="5"/>
      <c r="AJ6" s="5"/>
      <c r="AK6" s="5"/>
      <c r="AL6" s="5"/>
    </row>
    <row r="7" spans="1:38" ht="19.5" customHeight="1">
      <c r="A7" s="7" t="s">
        <v>9</v>
      </c>
      <c r="B7" s="14" t="s">
        <v>10</v>
      </c>
      <c r="C7" s="15">
        <f>VLOOKUP(B7,$AA$310:$AB$311,2,0)</f>
        <v>0</v>
      </c>
      <c r="D7" s="16"/>
      <c r="E7" s="13"/>
      <c r="F7" s="17"/>
      <c r="G7" s="13"/>
      <c r="H7" s="17"/>
      <c r="I7" s="13"/>
      <c r="J7" s="17"/>
      <c r="K7" s="13"/>
      <c r="L7" s="17"/>
      <c r="M7" s="13"/>
      <c r="N7" s="17"/>
      <c r="O7" s="13"/>
      <c r="P7" s="17"/>
      <c r="Q7" s="13"/>
      <c r="R7" s="17"/>
      <c r="S7" s="13"/>
      <c r="T7" s="17"/>
      <c r="U7" s="13"/>
      <c r="V7" s="5"/>
      <c r="W7" s="5"/>
      <c r="X7" s="5"/>
      <c r="Y7" s="5"/>
      <c r="Z7" s="5"/>
      <c r="AA7" s="6"/>
      <c r="AB7" s="6"/>
      <c r="AC7" s="6"/>
      <c r="AD7" s="6"/>
      <c r="AE7" s="5"/>
      <c r="AF7" s="5"/>
      <c r="AG7" s="5"/>
      <c r="AH7" s="5"/>
      <c r="AI7" s="5"/>
      <c r="AJ7" s="5"/>
      <c r="AK7" s="5"/>
      <c r="AL7" s="5"/>
    </row>
    <row r="8" spans="1:38" ht="19.5" customHeight="1">
      <c r="A8" s="7" t="s">
        <v>11</v>
      </c>
      <c r="B8" s="8" t="s">
        <v>12</v>
      </c>
      <c r="C8" s="9">
        <f>IF(OR(AA299=B9,AA300=B9),VLOOKUP($B$8,$AA$288:$AC$293,2,0),IF(OR(AA290=B8),VLOOKUP($B$8,$AA$288:$AC$293,2,0),IF(OR(AA289=B8),VLOOKUP($B$8,$AA$288:$AC$293,2,0))))</f>
        <v>0</v>
      </c>
      <c r="D8" s="17"/>
      <c r="E8" s="13"/>
      <c r="F8" s="17"/>
      <c r="G8" s="13"/>
      <c r="H8" s="17"/>
      <c r="I8" s="13"/>
      <c r="J8" s="17"/>
      <c r="K8" s="13"/>
      <c r="L8" s="17"/>
      <c r="M8" s="13"/>
      <c r="N8" s="17"/>
      <c r="O8" s="13"/>
      <c r="P8" s="17"/>
      <c r="Q8" s="13"/>
      <c r="R8" s="17"/>
      <c r="S8" s="13"/>
      <c r="T8" s="17"/>
      <c r="U8" s="13"/>
      <c r="V8" s="5"/>
      <c r="W8" s="5"/>
      <c r="X8" s="5"/>
      <c r="Y8" s="5"/>
      <c r="Z8" s="5"/>
      <c r="AA8" s="6"/>
      <c r="AB8" s="6"/>
      <c r="AC8" s="6"/>
      <c r="AD8" s="6"/>
      <c r="AE8" s="5"/>
      <c r="AF8" s="5"/>
      <c r="AG8" s="5"/>
      <c r="AH8" s="5"/>
      <c r="AI8" s="5"/>
      <c r="AJ8" s="5"/>
      <c r="AK8" s="5"/>
      <c r="AL8" s="5"/>
    </row>
    <row r="9" spans="1:38" ht="19.5" customHeight="1">
      <c r="A9" s="7" t="s">
        <v>13</v>
      </c>
      <c r="B9" s="8" t="s">
        <v>14</v>
      </c>
      <c r="C9" s="9">
        <f>IF(B6=AA330,IF(B7=AA310,VLOOKUP(B9,AA299:AE303,2,0),VLOOKUP(B9,AA299:AE303,3,0)),IF(B7=AA310,VLOOKUP(B9,AA299:AE303,4,0),VLOOKUP(B9,AA299:AE303,5,0)))</f>
        <v>0</v>
      </c>
      <c r="D9" s="17"/>
      <c r="E9" s="13"/>
      <c r="F9" s="17"/>
      <c r="G9" s="13"/>
      <c r="H9" s="17"/>
      <c r="I9" s="13"/>
      <c r="J9" s="17"/>
      <c r="K9" s="13"/>
      <c r="L9" s="17"/>
      <c r="M9" s="13"/>
      <c r="N9" s="17"/>
      <c r="O9" s="13"/>
      <c r="P9" s="17"/>
      <c r="Q9" s="13"/>
      <c r="R9" s="17"/>
      <c r="S9" s="13"/>
      <c r="T9" s="17"/>
      <c r="U9" s="13"/>
      <c r="V9" s="5"/>
      <c r="W9" s="5"/>
      <c r="X9" s="5"/>
      <c r="Y9" s="5"/>
      <c r="Z9" s="5"/>
      <c r="AA9" s="6"/>
      <c r="AB9" s="6"/>
      <c r="AC9" s="6"/>
      <c r="AD9" s="6"/>
      <c r="AE9" s="5"/>
      <c r="AF9" s="5"/>
      <c r="AG9" s="5"/>
      <c r="AH9" s="5"/>
      <c r="AI9" s="5"/>
      <c r="AJ9" s="5"/>
      <c r="AK9" s="5"/>
      <c r="AL9" s="5"/>
    </row>
    <row r="10" spans="1:38" ht="19.5" customHeight="1">
      <c r="A10" s="7" t="s">
        <v>15</v>
      </c>
      <c r="B10" s="11" t="s">
        <v>16</v>
      </c>
      <c r="C10" s="15">
        <f>IF(OR(B9=AA299,B9=AA300),0,VLOOKUP(B10,AA353:AB354,2,0))</f>
        <v>0</v>
      </c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5"/>
      <c r="W10" s="5"/>
      <c r="X10" s="5"/>
      <c r="Y10" s="5"/>
      <c r="Z10" s="5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</row>
    <row r="11" spans="1:38" ht="19.5" customHeight="1">
      <c r="A11" s="7" t="s">
        <v>17</v>
      </c>
      <c r="B11" s="8" t="s">
        <v>18</v>
      </c>
      <c r="C11" s="9">
        <f>VLOOKUP(B11,AA315:AB318,2,0)</f>
        <v>0</v>
      </c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5"/>
      <c r="W11" s="5"/>
      <c r="X11" s="5"/>
      <c r="Y11" s="5"/>
      <c r="Z11" s="5"/>
      <c r="AA11" s="6"/>
      <c r="AB11" s="6"/>
      <c r="AC11" s="6"/>
      <c r="AD11" s="6"/>
      <c r="AE11" s="5"/>
      <c r="AF11" s="5"/>
      <c r="AG11" s="5"/>
      <c r="AH11" s="5"/>
      <c r="AI11" s="5"/>
      <c r="AJ11" s="5"/>
      <c r="AK11" s="5"/>
      <c r="AL11" s="5"/>
    </row>
    <row r="12" spans="1:38" ht="19.5" customHeight="1">
      <c r="A12" s="7" t="s">
        <v>19</v>
      </c>
      <c r="B12" s="8" t="s">
        <v>20</v>
      </c>
      <c r="C12" s="9">
        <f>VLOOKUP(B12,AA323:AB324,2,0)</f>
        <v>0</v>
      </c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5"/>
      <c r="W12" s="5"/>
      <c r="X12" s="5"/>
      <c r="Y12" s="5"/>
      <c r="Z12" s="5"/>
      <c r="AA12" s="6"/>
      <c r="AB12" s="6"/>
      <c r="AC12" s="6"/>
      <c r="AD12" s="6"/>
      <c r="AE12" s="5"/>
      <c r="AF12" s="5"/>
      <c r="AG12" s="5"/>
      <c r="AH12" s="5"/>
      <c r="AI12" s="5"/>
      <c r="AJ12" s="5"/>
      <c r="AK12" s="5"/>
      <c r="AL12" s="5"/>
    </row>
    <row r="13" spans="1:38" ht="19.5" customHeight="1">
      <c r="A13" s="7" t="s">
        <v>21</v>
      </c>
      <c r="B13" s="8" t="s">
        <v>22</v>
      </c>
      <c r="C13" s="9">
        <f>VLOOKUP(B13,AA336:AB338,2,0)</f>
        <v>0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5"/>
      <c r="W13" s="5"/>
      <c r="X13" s="5"/>
      <c r="Y13" s="5"/>
      <c r="Z13" s="5"/>
      <c r="AA13" s="6"/>
      <c r="AB13" s="6"/>
      <c r="AC13" s="6"/>
      <c r="AD13" s="6"/>
      <c r="AE13" s="5"/>
      <c r="AF13" s="5"/>
      <c r="AG13" s="5"/>
      <c r="AH13" s="5"/>
      <c r="AI13" s="5"/>
      <c r="AJ13" s="5"/>
      <c r="AK13" s="5"/>
      <c r="AL13" s="5"/>
    </row>
    <row r="14" spans="1:38" ht="19.5" customHeight="1">
      <c r="A14" s="7" t="s">
        <v>23</v>
      </c>
      <c r="B14" s="8" t="s">
        <v>24</v>
      </c>
      <c r="C14" s="9">
        <f>VLOOKUP(B14,AA342:AB346,2,0)</f>
        <v>0</v>
      </c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5"/>
      <c r="W14" s="5"/>
      <c r="X14" s="5"/>
      <c r="Y14" s="5"/>
      <c r="Z14" s="5"/>
      <c r="AA14" s="6"/>
      <c r="AB14" s="6"/>
      <c r="AC14" s="6"/>
      <c r="AD14" s="6"/>
      <c r="AE14" s="5"/>
      <c r="AF14" s="5"/>
      <c r="AG14" s="5"/>
      <c r="AH14" s="5"/>
      <c r="AI14" s="5"/>
      <c r="AJ14" s="5"/>
      <c r="AK14" s="5"/>
      <c r="AL14" s="5"/>
    </row>
    <row r="15" spans="1:38" ht="19.5" customHeight="1">
      <c r="A15" s="7" t="s">
        <v>25</v>
      </c>
      <c r="B15" s="8" t="s">
        <v>26</v>
      </c>
      <c r="C15" s="9">
        <f>IF(B5=AA32,0,IF(OR(AA359=B15,AA360=B15),IF(B9=AA299,VLOOKUP(B9,AA299:AG303,7,0),IF(B9=AA300,VLOOKUP(B9,AA299:AG303,7,0),IF(B9=AA301,VLOOKUP(B9,AA299:AG303,7,0),IF(B9=AA302,VLOOKUP(B9,AA299:AG303,7,0),IF(B9=AA303,VLOOKUP(B9,AA299:AG303,7,0),0))))),0))</f>
        <v>0</v>
      </c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5"/>
      <c r="W15" s="5"/>
      <c r="X15" s="5"/>
      <c r="Y15" s="5"/>
      <c r="Z15" s="5"/>
      <c r="AA15" s="6"/>
      <c r="AB15" s="6"/>
      <c r="AC15" s="6"/>
      <c r="AD15" s="6"/>
      <c r="AE15" s="5"/>
      <c r="AF15" s="5"/>
      <c r="AG15" s="5"/>
      <c r="AH15" s="5"/>
      <c r="AI15" s="5"/>
      <c r="AJ15" s="5"/>
      <c r="AK15" s="5"/>
      <c r="AL15" s="5"/>
    </row>
    <row r="16" spans="1:38" ht="19.5" customHeight="1" hidden="1">
      <c r="A16" s="7"/>
      <c r="B16" s="8"/>
      <c r="C16" s="9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5"/>
      <c r="W16" s="5"/>
      <c r="X16" s="5"/>
      <c r="Y16" s="5"/>
      <c r="Z16" s="5"/>
      <c r="AA16" s="6"/>
      <c r="AB16" s="6"/>
      <c r="AC16" s="6"/>
      <c r="AD16" s="6"/>
      <c r="AE16" s="5"/>
      <c r="AF16" s="5"/>
      <c r="AG16" s="5"/>
      <c r="AH16" s="5"/>
      <c r="AI16" s="5"/>
      <c r="AJ16" s="5"/>
      <c r="AK16" s="5"/>
      <c r="AL16" s="5"/>
    </row>
    <row r="17" spans="1:38" ht="19.5" customHeight="1">
      <c r="A17" s="18" t="s">
        <v>27</v>
      </c>
      <c r="B17" s="19"/>
      <c r="C17" s="20">
        <f>SUM(C5:C16)</f>
        <v>0</v>
      </c>
      <c r="D17" s="5"/>
      <c r="E17" s="13"/>
      <c r="F17" s="5"/>
      <c r="G17" s="13" t="b">
        <f>IF(B12=$AA$225,(C5-350+C8+C9+C9+C11)*(VLOOKUP(B5,$AA$31:$AF$144,4,0)%))</f>
        <v>0</v>
      </c>
      <c r="H17" s="5"/>
      <c r="I17" s="13"/>
      <c r="J17" s="5"/>
      <c r="K17" s="13"/>
      <c r="L17" s="5"/>
      <c r="M17" s="13"/>
      <c r="N17" s="5"/>
      <c r="O17" s="13"/>
      <c r="P17" s="5"/>
      <c r="Q17" s="13"/>
      <c r="R17" s="5"/>
      <c r="S17" s="13"/>
      <c r="T17" s="5"/>
      <c r="U17" s="13"/>
      <c r="V17" s="10"/>
      <c r="W17" s="13"/>
      <c r="X17" s="5"/>
      <c r="Y17" s="5"/>
      <c r="Z17" s="5"/>
      <c r="AA17" s="6"/>
      <c r="AB17" s="6"/>
      <c r="AC17" s="6"/>
      <c r="AD17" s="6"/>
      <c r="AE17" s="5"/>
      <c r="AF17" s="5"/>
      <c r="AG17" s="5"/>
      <c r="AH17" s="5"/>
      <c r="AI17" s="5"/>
      <c r="AJ17" s="5"/>
      <c r="AK17" s="5"/>
      <c r="AL17" s="5"/>
    </row>
    <row r="18" spans="1:38" ht="19.5" customHeight="1" hidden="1">
      <c r="A18" s="21" t="s">
        <v>28</v>
      </c>
      <c r="B18" s="19"/>
      <c r="C18" s="22">
        <f>IF(B15="tak",(C17+C15),0)</f>
        <v>0</v>
      </c>
      <c r="D18" s="5"/>
      <c r="E18" s="13"/>
      <c r="F18" s="5"/>
      <c r="G18" s="13"/>
      <c r="H18" s="5"/>
      <c r="I18" s="13"/>
      <c r="J18" s="5"/>
      <c r="K18" s="13"/>
      <c r="L18" s="5"/>
      <c r="M18" s="13"/>
      <c r="N18" s="5"/>
      <c r="O18" s="13"/>
      <c r="P18" s="5"/>
      <c r="Q18" s="13"/>
      <c r="R18" s="5"/>
      <c r="S18" s="13"/>
      <c r="T18" s="5"/>
      <c r="U18" s="13"/>
      <c r="V18" s="10"/>
      <c r="W18" s="13"/>
      <c r="X18" s="5"/>
      <c r="Y18" s="5"/>
      <c r="Z18" s="5"/>
      <c r="AA18" s="6"/>
      <c r="AB18" s="6"/>
      <c r="AC18" s="6"/>
      <c r="AD18" s="6"/>
      <c r="AE18" s="5"/>
      <c r="AF18" s="5"/>
      <c r="AG18" s="5"/>
      <c r="AH18" s="5"/>
      <c r="AI18" s="5"/>
      <c r="AJ18" s="5"/>
      <c r="AK18" s="5"/>
      <c r="AL18" s="5"/>
    </row>
    <row r="19" spans="1:38" ht="19.5" customHeight="1">
      <c r="A19" s="23" t="s">
        <v>29</v>
      </c>
      <c r="B19" s="19"/>
      <c r="C19" s="24">
        <f>IF(B15=AA359,C17*1.08,IF(OR(B15=AA361,B15=AA360),C17*1.23,C17*0))</f>
        <v>0</v>
      </c>
      <c r="E19" s="13"/>
      <c r="F19" s="5"/>
      <c r="G19" s="13"/>
      <c r="H19" s="5"/>
      <c r="I19" s="13"/>
      <c r="J19" s="5"/>
      <c r="K19" s="13"/>
      <c r="L19" s="5"/>
      <c r="M19" s="13"/>
      <c r="N19" s="5"/>
      <c r="O19" s="13"/>
      <c r="P19" s="5"/>
      <c r="Q19" s="13"/>
      <c r="R19" s="5"/>
      <c r="S19" s="13"/>
      <c r="T19" s="5"/>
      <c r="U19" s="13"/>
      <c r="V19" s="10"/>
      <c r="W19" s="13"/>
      <c r="X19" s="5"/>
      <c r="Y19" s="5"/>
      <c r="Z19" s="5"/>
      <c r="AA19" s="6"/>
      <c r="AB19" s="6"/>
      <c r="AC19" s="6"/>
      <c r="AD19" s="6"/>
      <c r="AE19" s="5"/>
      <c r="AF19" s="5"/>
      <c r="AG19" s="5"/>
      <c r="AH19" s="5"/>
      <c r="AI19" s="5"/>
      <c r="AJ19" s="5"/>
      <c r="AK19" s="5"/>
      <c r="AL19" s="5"/>
    </row>
    <row r="20" spans="1:38" ht="19.5" customHeight="1" hidden="1">
      <c r="A20" s="25" t="s">
        <v>30</v>
      </c>
      <c r="B20" s="19"/>
      <c r="C20" s="26">
        <f>C17*1.23</f>
        <v>0</v>
      </c>
      <c r="D20" s="5"/>
      <c r="E20" s="13"/>
      <c r="F20" s="5"/>
      <c r="G20" s="13"/>
      <c r="H20" s="5"/>
      <c r="I20" s="13"/>
      <c r="J20" s="5"/>
      <c r="K20" s="13"/>
      <c r="L20" s="5"/>
      <c r="M20" s="13"/>
      <c r="N20" s="5"/>
      <c r="O20" s="13"/>
      <c r="P20" s="5"/>
      <c r="Q20" s="13"/>
      <c r="R20" s="5"/>
      <c r="S20" s="13"/>
      <c r="T20" s="5"/>
      <c r="U20" s="13"/>
      <c r="V20" s="10"/>
      <c r="W20" s="13"/>
      <c r="X20" s="5"/>
      <c r="Y20" s="5"/>
      <c r="Z20" s="5"/>
      <c r="AA20" s="6"/>
      <c r="AB20" s="6"/>
      <c r="AC20" s="6"/>
      <c r="AD20" s="6"/>
      <c r="AE20" s="5"/>
      <c r="AF20" s="5"/>
      <c r="AG20" s="5"/>
      <c r="AH20" s="5"/>
      <c r="AI20" s="5"/>
      <c r="AJ20" s="5"/>
      <c r="AK20" s="5"/>
      <c r="AL20" s="5"/>
    </row>
    <row r="21" spans="1:38" ht="19.5" customHeight="1" hidden="1">
      <c r="A21" s="27" t="s">
        <v>31</v>
      </c>
      <c r="B21" s="19" t="s">
        <v>32</v>
      </c>
      <c r="C21" s="28">
        <f>IF(B15="tak",(C17+C15)*1.23,0)</f>
        <v>0</v>
      </c>
      <c r="D21" s="5"/>
      <c r="E21" s="13"/>
      <c r="F21" s="5"/>
      <c r="G21" s="13"/>
      <c r="H21" s="5"/>
      <c r="I21" s="13"/>
      <c r="J21" s="5"/>
      <c r="K21" s="13"/>
      <c r="L21" s="5"/>
      <c r="M21" s="13"/>
      <c r="N21" s="5"/>
      <c r="O21" s="13"/>
      <c r="P21" s="5"/>
      <c r="Q21" s="13"/>
      <c r="R21" s="5"/>
      <c r="S21" s="13"/>
      <c r="T21" s="5"/>
      <c r="U21" s="13"/>
      <c r="V21" s="10"/>
      <c r="W21" s="13"/>
      <c r="X21" s="5"/>
      <c r="Y21" s="5"/>
      <c r="Z21" s="5"/>
      <c r="AA21" s="6"/>
      <c r="AB21" s="6"/>
      <c r="AC21" s="6"/>
      <c r="AD21" s="6"/>
      <c r="AE21" s="5"/>
      <c r="AF21" s="5"/>
      <c r="AG21" s="5"/>
      <c r="AH21" s="5"/>
      <c r="AI21" s="5"/>
      <c r="AJ21" s="5"/>
      <c r="AK21" s="5"/>
      <c r="AL21" s="5"/>
    </row>
    <row r="22" ht="22.5" customHeight="1">
      <c r="C22" s="29" t="str">
        <f>IF(OR(B15=AA361,B15=AA360),AA366,AA365)</f>
        <v>VAT 8%</v>
      </c>
    </row>
    <row r="23" spans="1:10" ht="15">
      <c r="A23" s="5"/>
      <c r="B23" s="39"/>
      <c r="C23" s="39"/>
      <c r="D23" s="39"/>
      <c r="E23" s="39"/>
      <c r="F23" s="39"/>
      <c r="G23" s="39"/>
      <c r="H23" s="5"/>
      <c r="I23" s="5"/>
      <c r="J23" s="5"/>
    </row>
    <row r="24" spans="1:10" ht="12.75" customHeight="1">
      <c r="A24" s="40" t="s">
        <v>33</v>
      </c>
      <c r="B24" s="40"/>
      <c r="C24" s="40"/>
      <c r="D24" s="10"/>
      <c r="E24" s="10"/>
      <c r="F24" s="10"/>
      <c r="G24" s="10"/>
      <c r="H24" s="5"/>
      <c r="I24" s="5"/>
      <c r="J24" s="5"/>
    </row>
    <row r="25" spans="1:10" ht="15">
      <c r="A25" s="40"/>
      <c r="B25" s="40"/>
      <c r="C25" s="40"/>
      <c r="D25" s="12"/>
      <c r="E25" s="13"/>
      <c r="F25" s="12"/>
      <c r="G25" s="13"/>
      <c r="H25" s="5"/>
      <c r="I25" s="5"/>
      <c r="J25" s="5"/>
    </row>
    <row r="26" spans="1:10" ht="15">
      <c r="A26" s="40"/>
      <c r="B26" s="40"/>
      <c r="C26" s="40"/>
      <c r="D26" s="17"/>
      <c r="E26" s="13"/>
      <c r="F26" s="17"/>
      <c r="G26" s="13"/>
      <c r="H26" s="5"/>
      <c r="I26" s="5"/>
      <c r="J26" s="5"/>
    </row>
    <row r="27" spans="1:10" ht="15">
      <c r="A27" s="40"/>
      <c r="B27" s="40"/>
      <c r="C27" s="40"/>
      <c r="D27" s="17"/>
      <c r="E27" s="13"/>
      <c r="F27" s="17"/>
      <c r="G27" s="13"/>
      <c r="H27" s="5"/>
      <c r="I27" s="5"/>
      <c r="J27" s="5"/>
    </row>
    <row r="28" spans="1:10" ht="9" customHeight="1">
      <c r="A28" s="40"/>
      <c r="B28" s="40"/>
      <c r="C28" s="40"/>
      <c r="D28" s="12"/>
      <c r="E28" s="13"/>
      <c r="F28" s="12"/>
      <c r="G28" s="13"/>
      <c r="H28" s="5"/>
      <c r="I28" s="5"/>
      <c r="J28" s="5"/>
    </row>
    <row r="29" spans="1:10" ht="15">
      <c r="A29" s="40"/>
      <c r="B29" s="40"/>
      <c r="C29" s="40"/>
      <c r="D29" s="17"/>
      <c r="E29" s="13"/>
      <c r="F29" s="17"/>
      <c r="G29" s="13"/>
      <c r="H29" s="5"/>
      <c r="I29" s="5"/>
      <c r="J29" s="5"/>
    </row>
    <row r="30" spans="1:10" ht="119.25" customHeight="1">
      <c r="A30" s="40"/>
      <c r="B30" s="40"/>
      <c r="C30" s="40"/>
      <c r="D30" s="12"/>
      <c r="E30" s="13"/>
      <c r="F30" s="12"/>
      <c r="G30" s="13"/>
      <c r="H30" s="5"/>
      <c r="I30" s="5"/>
      <c r="J30" s="5"/>
    </row>
    <row r="31" spans="1:32" ht="15" hidden="1">
      <c r="A31" s="41"/>
      <c r="B31" s="41"/>
      <c r="C31" s="41"/>
      <c r="D31" s="12"/>
      <c r="E31" s="13"/>
      <c r="F31" s="12"/>
      <c r="G31" s="13"/>
      <c r="H31" s="5"/>
      <c r="I31" s="5"/>
      <c r="J31" s="5"/>
      <c r="AB31" s="1" t="s">
        <v>10</v>
      </c>
      <c r="AE31" s="1"/>
      <c r="AF31" s="1" t="s">
        <v>34</v>
      </c>
    </row>
    <row r="32" spans="1:30" ht="15" hidden="1">
      <c r="A32" s="10"/>
      <c r="B32" s="17"/>
      <c r="C32" s="13"/>
      <c r="D32" s="17"/>
      <c r="E32" s="13"/>
      <c r="F32" s="17"/>
      <c r="G32" s="13"/>
      <c r="H32" s="5"/>
      <c r="I32" s="5"/>
      <c r="J32" s="5"/>
      <c r="AA32" s="1" t="s">
        <v>6</v>
      </c>
      <c r="AB32" s="1">
        <v>0</v>
      </c>
      <c r="AD32" s="1">
        <v>0</v>
      </c>
    </row>
    <row r="33" spans="1:29" ht="15" hidden="1">
      <c r="A33" s="10"/>
      <c r="B33" s="12"/>
      <c r="C33" s="13"/>
      <c r="D33" s="12"/>
      <c r="E33" s="13"/>
      <c r="F33" s="12"/>
      <c r="G33" s="13"/>
      <c r="H33" s="5"/>
      <c r="I33" s="5"/>
      <c r="J33" s="5"/>
      <c r="AA33" s="30" t="s">
        <v>35</v>
      </c>
      <c r="AB33" s="36">
        <v>4180</v>
      </c>
      <c r="AC33" s="36"/>
    </row>
    <row r="34" spans="1:29" ht="15" hidden="1">
      <c r="A34" s="10"/>
      <c r="B34" s="5"/>
      <c r="C34" s="13"/>
      <c r="D34" s="5"/>
      <c r="E34" s="13"/>
      <c r="F34" s="5"/>
      <c r="G34" s="13"/>
      <c r="H34" s="10"/>
      <c r="I34" s="13"/>
      <c r="J34" s="5"/>
      <c r="AA34" s="30" t="s">
        <v>36</v>
      </c>
      <c r="AB34" s="36">
        <v>4310</v>
      </c>
      <c r="AC34" s="36"/>
    </row>
    <row r="35" spans="1:29" ht="15" hidden="1">
      <c r="A35" s="10"/>
      <c r="B35" s="5"/>
      <c r="C35" s="13"/>
      <c r="D35" s="5"/>
      <c r="E35" s="13"/>
      <c r="F35" s="5"/>
      <c r="G35" s="13"/>
      <c r="H35" s="10"/>
      <c r="I35" s="13"/>
      <c r="J35" s="5"/>
      <c r="AA35" s="30" t="s">
        <v>37</v>
      </c>
      <c r="AB35" s="36">
        <v>5250</v>
      </c>
      <c r="AC35" s="36"/>
    </row>
    <row r="36" spans="1:29" ht="15" hidden="1">
      <c r="A36" s="10"/>
      <c r="B36" s="5"/>
      <c r="C36" s="13"/>
      <c r="D36" s="5"/>
      <c r="E36" s="13"/>
      <c r="F36" s="5"/>
      <c r="G36" s="13"/>
      <c r="H36" s="10"/>
      <c r="I36" s="13"/>
      <c r="J36" s="5"/>
      <c r="AA36" s="30" t="s">
        <v>38</v>
      </c>
      <c r="AB36" s="36">
        <v>4310</v>
      </c>
      <c r="AC36" s="36"/>
    </row>
    <row r="37" spans="1:29" ht="15" hidden="1">
      <c r="A37" s="10"/>
      <c r="B37" s="5"/>
      <c r="C37" s="13"/>
      <c r="D37" s="5"/>
      <c r="E37" s="13"/>
      <c r="F37" s="5"/>
      <c r="G37" s="13"/>
      <c r="H37" s="10"/>
      <c r="I37" s="13"/>
      <c r="J37" s="5"/>
      <c r="AA37" s="30" t="s">
        <v>39</v>
      </c>
      <c r="AB37" s="36">
        <v>4240</v>
      </c>
      <c r="AC37" s="36"/>
    </row>
    <row r="38" spans="1:29" ht="15" hidden="1">
      <c r="A38" s="10"/>
      <c r="B38" s="5"/>
      <c r="C38" s="13"/>
      <c r="D38" s="5"/>
      <c r="E38" s="13"/>
      <c r="F38" s="5"/>
      <c r="G38" s="13"/>
      <c r="H38" s="10"/>
      <c r="I38" s="13"/>
      <c r="J38" s="5"/>
      <c r="AA38" s="30" t="s">
        <v>40</v>
      </c>
      <c r="AB38" s="36">
        <v>4180</v>
      </c>
      <c r="AC38" s="36"/>
    </row>
    <row r="39" spans="1:29" ht="15" hidden="1">
      <c r="A39" s="5"/>
      <c r="B39" s="5"/>
      <c r="C39" s="5"/>
      <c r="D39" s="5"/>
      <c r="E39" s="5"/>
      <c r="F39" s="5"/>
      <c r="G39" s="5"/>
      <c r="H39" s="5"/>
      <c r="I39" s="5"/>
      <c r="J39" s="5"/>
      <c r="AA39" s="30" t="s">
        <v>41</v>
      </c>
      <c r="AB39" s="36">
        <v>4180</v>
      </c>
      <c r="AC39" s="36"/>
    </row>
    <row r="40" spans="27:29" ht="15" hidden="1">
      <c r="AA40" s="30" t="s">
        <v>42</v>
      </c>
      <c r="AB40" s="36">
        <v>4180</v>
      </c>
      <c r="AC40" s="36"/>
    </row>
    <row r="41" spans="27:29" ht="15" hidden="1">
      <c r="AA41" s="30" t="s">
        <v>43</v>
      </c>
      <c r="AB41" s="36">
        <v>4250</v>
      </c>
      <c r="AC41" s="36"/>
    </row>
    <row r="42" spans="27:29" ht="15" hidden="1">
      <c r="AA42" s="30" t="s">
        <v>44</v>
      </c>
      <c r="AB42" s="36">
        <v>4180</v>
      </c>
      <c r="AC42" s="36"/>
    </row>
    <row r="43" spans="27:29" ht="15" hidden="1">
      <c r="AA43" s="30" t="s">
        <v>45</v>
      </c>
      <c r="AB43" s="36">
        <v>4310</v>
      </c>
      <c r="AC43" s="36"/>
    </row>
    <row r="44" spans="27:29" ht="15" hidden="1">
      <c r="AA44" s="30" t="s">
        <v>46</v>
      </c>
      <c r="AB44" s="36">
        <v>4180</v>
      </c>
      <c r="AC44" s="36"/>
    </row>
    <row r="45" spans="27:29" ht="15" hidden="1">
      <c r="AA45" s="30" t="s">
        <v>47</v>
      </c>
      <c r="AB45" s="36">
        <v>4250</v>
      </c>
      <c r="AC45" s="36"/>
    </row>
    <row r="46" spans="27:29" ht="15" hidden="1">
      <c r="AA46" s="30" t="s">
        <v>48</v>
      </c>
      <c r="AB46" s="36">
        <v>4180</v>
      </c>
      <c r="AC46" s="36"/>
    </row>
    <row r="47" spans="27:29" ht="15" hidden="1">
      <c r="AA47" s="30" t="s">
        <v>49</v>
      </c>
      <c r="AB47" s="36">
        <v>3950</v>
      </c>
      <c r="AC47" s="36"/>
    </row>
    <row r="48" spans="27:29" ht="15" hidden="1">
      <c r="AA48" s="30" t="s">
        <v>50</v>
      </c>
      <c r="AB48" s="36">
        <v>4370</v>
      </c>
      <c r="AC48" s="36"/>
    </row>
    <row r="49" spans="27:29" ht="15" hidden="1">
      <c r="AA49" s="30" t="s">
        <v>51</v>
      </c>
      <c r="AB49" s="36">
        <v>4570</v>
      </c>
      <c r="AC49" s="36"/>
    </row>
    <row r="50" spans="27:29" ht="15" hidden="1">
      <c r="AA50" s="30" t="s">
        <v>52</v>
      </c>
      <c r="AB50" s="36">
        <v>4180</v>
      </c>
      <c r="AC50" s="36"/>
    </row>
    <row r="51" spans="27:29" ht="15" hidden="1">
      <c r="AA51" s="30" t="s">
        <v>53</v>
      </c>
      <c r="AB51" s="36">
        <v>4180</v>
      </c>
      <c r="AC51" s="36"/>
    </row>
    <row r="52" spans="27:29" ht="15" hidden="1">
      <c r="AA52" s="30" t="s">
        <v>54</v>
      </c>
      <c r="AB52" s="36">
        <v>4180</v>
      </c>
      <c r="AC52" s="36"/>
    </row>
    <row r="53" spans="27:29" ht="15" hidden="1">
      <c r="AA53" s="30" t="s">
        <v>55</v>
      </c>
      <c r="AB53" s="36">
        <v>4250</v>
      </c>
      <c r="AC53" s="36"/>
    </row>
    <row r="54" spans="27:29" ht="15" hidden="1">
      <c r="AA54" s="30" t="s">
        <v>56</v>
      </c>
      <c r="AB54" s="36">
        <v>4250</v>
      </c>
      <c r="AC54" s="36"/>
    </row>
    <row r="55" spans="27:29" ht="15" hidden="1">
      <c r="AA55" s="30" t="s">
        <v>57</v>
      </c>
      <c r="AB55" s="36">
        <v>4370</v>
      </c>
      <c r="AC55" s="36"/>
    </row>
    <row r="56" spans="27:29" ht="15" hidden="1">
      <c r="AA56" s="30" t="s">
        <v>58</v>
      </c>
      <c r="AB56" s="36">
        <v>4180</v>
      </c>
      <c r="AC56" s="36"/>
    </row>
    <row r="57" spans="27:40" ht="15" hidden="1">
      <c r="AA57" s="30" t="s">
        <v>59</v>
      </c>
      <c r="AB57" s="36">
        <v>4250</v>
      </c>
      <c r="AC57" s="36"/>
      <c r="AN57" s="31"/>
    </row>
    <row r="58" spans="27:40" ht="15" hidden="1">
      <c r="AA58" s="30" t="s">
        <v>60</v>
      </c>
      <c r="AB58" s="36">
        <v>4180</v>
      </c>
      <c r="AC58" s="36"/>
      <c r="AN58" s="31"/>
    </row>
    <row r="59" spans="27:40" ht="15" hidden="1">
      <c r="AA59" s="30" t="s">
        <v>61</v>
      </c>
      <c r="AB59" s="36">
        <v>4180</v>
      </c>
      <c r="AC59" s="36"/>
      <c r="AN59" s="31"/>
    </row>
    <row r="60" spans="27:40" ht="15" hidden="1">
      <c r="AA60" s="30" t="s">
        <v>62</v>
      </c>
      <c r="AB60" s="36">
        <v>4250</v>
      </c>
      <c r="AC60" s="36"/>
      <c r="AN60" s="31"/>
    </row>
    <row r="61" spans="27:40" ht="15" hidden="1">
      <c r="AA61" s="30" t="s">
        <v>63</v>
      </c>
      <c r="AB61" s="36">
        <v>4270</v>
      </c>
      <c r="AC61" s="36"/>
      <c r="AN61" s="31"/>
    </row>
    <row r="62" spans="27:40" ht="15" hidden="1">
      <c r="AA62" s="30" t="s">
        <v>64</v>
      </c>
      <c r="AB62" s="36">
        <v>4270</v>
      </c>
      <c r="AC62" s="36"/>
      <c r="AN62" s="31"/>
    </row>
    <row r="63" spans="27:40" ht="15" hidden="1">
      <c r="AA63" s="30" t="s">
        <v>65</v>
      </c>
      <c r="AB63" s="36">
        <v>4180</v>
      </c>
      <c r="AC63" s="36"/>
      <c r="AN63" s="31"/>
    </row>
    <row r="64" spans="27:40" ht="15" hidden="1">
      <c r="AA64" s="30" t="s">
        <v>66</v>
      </c>
      <c r="AB64" s="36">
        <v>4250</v>
      </c>
      <c r="AC64" s="36"/>
      <c r="AN64" s="31"/>
    </row>
    <row r="65" spans="27:40" ht="15" hidden="1">
      <c r="AA65" s="30" t="s">
        <v>67</v>
      </c>
      <c r="AB65" s="36">
        <v>4280</v>
      </c>
      <c r="AC65" s="36"/>
      <c r="AN65" s="31"/>
    </row>
    <row r="66" spans="27:40" ht="15" hidden="1">
      <c r="AA66" s="30" t="s">
        <v>68</v>
      </c>
      <c r="AB66" s="36">
        <v>4280</v>
      </c>
      <c r="AC66" s="36"/>
      <c r="AN66" s="31"/>
    </row>
    <row r="67" spans="27:40" ht="15" hidden="1">
      <c r="AA67" s="30" t="s">
        <v>69</v>
      </c>
      <c r="AB67" s="36">
        <v>4280</v>
      </c>
      <c r="AC67" s="36"/>
      <c r="AN67" s="31"/>
    </row>
    <row r="68" spans="27:40" ht="15" hidden="1">
      <c r="AA68" s="30" t="s">
        <v>70</v>
      </c>
      <c r="AB68" s="36">
        <v>4410</v>
      </c>
      <c r="AC68" s="36"/>
      <c r="AN68" s="31"/>
    </row>
    <row r="69" spans="27:40" ht="15" hidden="1">
      <c r="AA69" s="30" t="s">
        <v>71</v>
      </c>
      <c r="AB69" s="36">
        <v>4410</v>
      </c>
      <c r="AC69" s="36"/>
      <c r="AN69" s="31"/>
    </row>
    <row r="70" spans="27:40" ht="15" hidden="1">
      <c r="AA70" s="30" t="s">
        <v>72</v>
      </c>
      <c r="AB70" s="36">
        <v>4280</v>
      </c>
      <c r="AC70" s="36"/>
      <c r="AN70" s="31"/>
    </row>
    <row r="71" spans="27:40" ht="15" hidden="1">
      <c r="AA71" s="30" t="s">
        <v>73</v>
      </c>
      <c r="AB71" s="36">
        <v>4350</v>
      </c>
      <c r="AC71" s="36"/>
      <c r="AN71" s="31"/>
    </row>
    <row r="72" spans="27:40" ht="15" hidden="1">
      <c r="AA72" s="30" t="s">
        <v>74</v>
      </c>
      <c r="AB72" s="36">
        <v>4280</v>
      </c>
      <c r="AC72" s="36"/>
      <c r="AN72" s="31"/>
    </row>
    <row r="73" spans="27:40" ht="15" hidden="1">
      <c r="AA73" s="30" t="s">
        <v>75</v>
      </c>
      <c r="AB73" s="36">
        <v>4410</v>
      </c>
      <c r="AC73" s="36"/>
      <c r="AN73" s="31"/>
    </row>
    <row r="74" spans="27:40" ht="15" hidden="1">
      <c r="AA74" s="30" t="s">
        <v>76</v>
      </c>
      <c r="AB74" s="36">
        <v>4370</v>
      </c>
      <c r="AC74" s="36"/>
      <c r="AN74" s="31"/>
    </row>
    <row r="75" spans="27:40" ht="15" hidden="1">
      <c r="AA75" s="30" t="s">
        <v>77</v>
      </c>
      <c r="AB75" s="36">
        <v>4280</v>
      </c>
      <c r="AC75" s="36"/>
      <c r="AN75" s="31"/>
    </row>
    <row r="76" spans="27:40" ht="15" hidden="1">
      <c r="AA76" s="30" t="s">
        <v>78</v>
      </c>
      <c r="AB76" s="36">
        <v>4210</v>
      </c>
      <c r="AC76" s="36"/>
      <c r="AN76" s="31"/>
    </row>
    <row r="77" spans="27:40" ht="15" hidden="1">
      <c r="AA77" s="30" t="s">
        <v>79</v>
      </c>
      <c r="AB77" s="36">
        <v>4280</v>
      </c>
      <c r="AC77" s="36"/>
      <c r="AN77" s="31"/>
    </row>
    <row r="78" spans="27:40" ht="15" hidden="1">
      <c r="AA78" s="30" t="s">
        <v>80</v>
      </c>
      <c r="AB78" s="36">
        <v>4280</v>
      </c>
      <c r="AC78" s="36"/>
      <c r="AN78" s="31"/>
    </row>
    <row r="79" spans="27:40" ht="15" hidden="1">
      <c r="AA79" s="30" t="s">
        <v>81</v>
      </c>
      <c r="AB79" s="36">
        <v>4310</v>
      </c>
      <c r="AC79" s="36"/>
      <c r="AN79" s="31"/>
    </row>
    <row r="80" spans="27:40" ht="15" hidden="1">
      <c r="AA80" s="30" t="s">
        <v>82</v>
      </c>
      <c r="AB80" s="36">
        <v>4310</v>
      </c>
      <c r="AC80" s="36"/>
      <c r="AN80" s="31"/>
    </row>
    <row r="81" spans="27:40" ht="15" hidden="1">
      <c r="AA81" s="30" t="s">
        <v>83</v>
      </c>
      <c r="AB81" s="36">
        <v>4410</v>
      </c>
      <c r="AC81" s="36"/>
      <c r="AN81" s="31"/>
    </row>
    <row r="82" spans="27:40" ht="15" hidden="1">
      <c r="AA82" s="30" t="s">
        <v>84</v>
      </c>
      <c r="AB82" s="36">
        <v>4410</v>
      </c>
      <c r="AC82" s="36"/>
      <c r="AN82" s="31"/>
    </row>
    <row r="83" spans="27:40" ht="15" hidden="1">
      <c r="AA83" s="30" t="s">
        <v>85</v>
      </c>
      <c r="AB83" s="36">
        <v>4470</v>
      </c>
      <c r="AC83" s="36"/>
      <c r="AN83" s="31"/>
    </row>
    <row r="84" spans="27:40" ht="15" hidden="1">
      <c r="AA84" s="30" t="s">
        <v>86</v>
      </c>
      <c r="AB84" s="36">
        <v>4280</v>
      </c>
      <c r="AC84" s="36"/>
      <c r="AN84" s="31"/>
    </row>
    <row r="85" spans="27:40" ht="15" hidden="1">
      <c r="AA85" s="30" t="s">
        <v>87</v>
      </c>
      <c r="AB85" s="36">
        <v>4280</v>
      </c>
      <c r="AC85" s="36"/>
      <c r="AN85" s="31"/>
    </row>
    <row r="86" spans="27:40" ht="15" hidden="1">
      <c r="AA86" s="30" t="s">
        <v>88</v>
      </c>
      <c r="AB86" s="36">
        <v>4280</v>
      </c>
      <c r="AC86" s="36"/>
      <c r="AN86" s="31"/>
    </row>
    <row r="87" spans="27:40" ht="15" hidden="1">
      <c r="AA87" s="30" t="s">
        <v>89</v>
      </c>
      <c r="AB87" s="36">
        <v>4350</v>
      </c>
      <c r="AC87" s="36"/>
      <c r="AN87" s="31"/>
    </row>
    <row r="88" spans="27:40" ht="15" hidden="1">
      <c r="AA88" s="30" t="s">
        <v>90</v>
      </c>
      <c r="AB88" s="36">
        <v>4250</v>
      </c>
      <c r="AC88" s="36"/>
      <c r="AN88" s="31"/>
    </row>
    <row r="89" spans="27:40" ht="15" hidden="1">
      <c r="AA89" s="30" t="s">
        <v>91</v>
      </c>
      <c r="AB89" s="36">
        <v>4030</v>
      </c>
      <c r="AC89" s="36"/>
      <c r="AN89" s="31"/>
    </row>
    <row r="90" spans="27:40" ht="15" hidden="1">
      <c r="AA90" s="30" t="s">
        <v>92</v>
      </c>
      <c r="AB90" s="36">
        <v>4370</v>
      </c>
      <c r="AC90" s="36"/>
      <c r="AN90" s="32"/>
    </row>
    <row r="91" spans="27:40" ht="15" hidden="1">
      <c r="AA91" s="30" t="s">
        <v>93</v>
      </c>
      <c r="AB91" s="36">
        <v>4410</v>
      </c>
      <c r="AC91" s="36"/>
      <c r="AN91" s="32"/>
    </row>
    <row r="92" spans="27:40" ht="15" hidden="1">
      <c r="AA92" s="30" t="s">
        <v>94</v>
      </c>
      <c r="AB92" s="36">
        <v>4280</v>
      </c>
      <c r="AC92" s="36"/>
      <c r="AN92" s="32"/>
    </row>
    <row r="93" spans="27:40" ht="15" hidden="1">
      <c r="AA93" s="30" t="s">
        <v>95</v>
      </c>
      <c r="AB93" s="36">
        <v>4280</v>
      </c>
      <c r="AC93" s="36"/>
      <c r="AN93" s="31"/>
    </row>
    <row r="94" spans="27:40" ht="15" hidden="1">
      <c r="AA94" s="30" t="s">
        <v>96</v>
      </c>
      <c r="AB94" s="36">
        <v>4350</v>
      </c>
      <c r="AC94" s="36"/>
      <c r="AN94" s="31"/>
    </row>
    <row r="95" spans="27:40" ht="15" hidden="1">
      <c r="AA95" s="30" t="s">
        <v>97</v>
      </c>
      <c r="AB95" s="36">
        <v>4310</v>
      </c>
      <c r="AC95" s="36"/>
      <c r="AN95" s="31"/>
    </row>
    <row r="96" spans="27:40" ht="15" hidden="1">
      <c r="AA96" s="30" t="s">
        <v>98</v>
      </c>
      <c r="AB96" s="36">
        <v>4280</v>
      </c>
      <c r="AC96" s="36"/>
      <c r="AN96" s="31"/>
    </row>
    <row r="97" spans="27:40" ht="15" hidden="1">
      <c r="AA97" s="30" t="s">
        <v>228</v>
      </c>
      <c r="AB97" s="36">
        <v>4470</v>
      </c>
      <c r="AC97" s="36"/>
      <c r="AN97" s="31"/>
    </row>
    <row r="98" spans="27:40" ht="15" hidden="1">
      <c r="AA98" s="30" t="s">
        <v>229</v>
      </c>
      <c r="AB98" s="36">
        <v>4310</v>
      </c>
      <c r="AC98" s="36"/>
      <c r="AN98" s="31"/>
    </row>
    <row r="99" spans="27:40" ht="15" hidden="1">
      <c r="AA99" s="30" t="s">
        <v>230</v>
      </c>
      <c r="AB99" s="36">
        <v>4350</v>
      </c>
      <c r="AC99" s="36"/>
      <c r="AN99" s="31"/>
    </row>
    <row r="100" spans="27:40" ht="15" hidden="1">
      <c r="AA100" s="30" t="s">
        <v>231</v>
      </c>
      <c r="AB100" s="36">
        <v>4600</v>
      </c>
      <c r="AC100" s="36"/>
      <c r="AN100" s="31"/>
    </row>
    <row r="101" spans="27:40" ht="15" hidden="1">
      <c r="AA101" s="30" t="s">
        <v>232</v>
      </c>
      <c r="AB101" s="36">
        <v>4470</v>
      </c>
      <c r="AC101" s="36"/>
      <c r="AN101" s="31"/>
    </row>
    <row r="102" spans="27:40" ht="15" hidden="1">
      <c r="AA102" s="30" t="s">
        <v>233</v>
      </c>
      <c r="AB102" s="36">
        <v>4280</v>
      </c>
      <c r="AC102" s="36"/>
      <c r="AN102" s="31"/>
    </row>
    <row r="103" spans="27:40" ht="15" hidden="1">
      <c r="AA103" s="30" t="s">
        <v>234</v>
      </c>
      <c r="AB103" s="1">
        <v>4210</v>
      </c>
      <c r="AN103" s="31"/>
    </row>
    <row r="104" spans="27:40" ht="15" hidden="1">
      <c r="AA104" s="30" t="s">
        <v>237</v>
      </c>
      <c r="AB104" s="37">
        <v>4250</v>
      </c>
      <c r="AN104" s="31"/>
    </row>
    <row r="105" spans="27:40" ht="15" hidden="1">
      <c r="AA105" s="30" t="s">
        <v>238</v>
      </c>
      <c r="AB105" s="37">
        <v>4280</v>
      </c>
      <c r="AN105" s="31"/>
    </row>
    <row r="106" spans="27:40" ht="15" hidden="1">
      <c r="AA106" s="30" t="s">
        <v>239</v>
      </c>
      <c r="AB106" s="37">
        <v>4280</v>
      </c>
      <c r="AN106" s="31"/>
    </row>
    <row r="107" spans="27:40" ht="15" hidden="1">
      <c r="AA107" s="30" t="s">
        <v>240</v>
      </c>
      <c r="AB107" s="37">
        <v>4280</v>
      </c>
      <c r="AN107" s="31"/>
    </row>
    <row r="108" spans="27:40" ht="15" hidden="1">
      <c r="AA108" s="30" t="s">
        <v>241</v>
      </c>
      <c r="AB108" s="37">
        <v>4280</v>
      </c>
      <c r="AN108" s="31"/>
    </row>
    <row r="109" spans="27:40" ht="15" hidden="1">
      <c r="AA109" s="30" t="s">
        <v>242</v>
      </c>
      <c r="AB109" s="37">
        <v>4280</v>
      </c>
      <c r="AN109" s="31"/>
    </row>
    <row r="110" spans="27:40" ht="15" hidden="1">
      <c r="AA110" s="30" t="s">
        <v>243</v>
      </c>
      <c r="AB110" s="37">
        <v>4280</v>
      </c>
      <c r="AN110" s="31"/>
    </row>
    <row r="111" spans="27:40" ht="15" hidden="1">
      <c r="AA111" s="30" t="s">
        <v>244</v>
      </c>
      <c r="AB111" s="37">
        <v>4210</v>
      </c>
      <c r="AN111" s="31"/>
    </row>
    <row r="112" spans="27:40" ht="15" hidden="1">
      <c r="AA112" s="30" t="s">
        <v>245</v>
      </c>
      <c r="AB112" s="37">
        <v>4280</v>
      </c>
      <c r="AN112" s="31"/>
    </row>
    <row r="113" spans="27:40" ht="15" hidden="1">
      <c r="AA113" s="30" t="s">
        <v>246</v>
      </c>
      <c r="AB113" s="37">
        <v>4280</v>
      </c>
      <c r="AN113" s="31"/>
    </row>
    <row r="114" spans="27:40" ht="15" hidden="1">
      <c r="AA114" s="30" t="s">
        <v>247</v>
      </c>
      <c r="AB114" s="37">
        <v>4350</v>
      </c>
      <c r="AN114" s="31"/>
    </row>
    <row r="115" spans="27:40" ht="18" customHeight="1" hidden="1">
      <c r="AA115" s="30" t="s">
        <v>248</v>
      </c>
      <c r="AB115" s="37">
        <v>4450</v>
      </c>
      <c r="AN115" s="31"/>
    </row>
    <row r="116" spans="27:40" ht="18" customHeight="1" hidden="1">
      <c r="AA116" s="30" t="s">
        <v>256</v>
      </c>
      <c r="AB116" s="37">
        <v>4440</v>
      </c>
      <c r="AN116" s="31"/>
    </row>
    <row r="117" spans="27:40" ht="18" customHeight="1" hidden="1">
      <c r="AA117" s="30" t="s">
        <v>257</v>
      </c>
      <c r="AB117" s="37">
        <v>4120</v>
      </c>
      <c r="AN117" s="31"/>
    </row>
    <row r="118" spans="27:40" ht="18" customHeight="1" hidden="1">
      <c r="AA118" s="30" t="s">
        <v>258</v>
      </c>
      <c r="AB118" s="37">
        <v>4600</v>
      </c>
      <c r="AN118" s="31"/>
    </row>
    <row r="119" spans="27:40" ht="18" customHeight="1" hidden="1">
      <c r="AA119" s="30" t="s">
        <v>259</v>
      </c>
      <c r="AB119" s="37">
        <v>4470</v>
      </c>
      <c r="AN119" s="31"/>
    </row>
    <row r="120" spans="27:40" ht="18" customHeight="1" hidden="1">
      <c r="AA120" s="30" t="s">
        <v>260</v>
      </c>
      <c r="AB120" s="37">
        <v>4050</v>
      </c>
      <c r="AN120" s="31"/>
    </row>
    <row r="121" spans="27:40" ht="18" customHeight="1" hidden="1">
      <c r="AA121" s="30" t="s">
        <v>261</v>
      </c>
      <c r="AB121" s="37">
        <v>4280</v>
      </c>
      <c r="AN121" s="31"/>
    </row>
    <row r="122" spans="27:40" ht="18" customHeight="1" hidden="1">
      <c r="AA122" s="30" t="s">
        <v>262</v>
      </c>
      <c r="AB122" s="37">
        <v>4210</v>
      </c>
      <c r="AN122" s="31"/>
    </row>
    <row r="123" spans="27:40" ht="18" customHeight="1" hidden="1">
      <c r="AA123" s="30" t="s">
        <v>263</v>
      </c>
      <c r="AB123" s="37">
        <v>4350</v>
      </c>
      <c r="AN123" s="31"/>
    </row>
    <row r="124" spans="27:40" ht="18" customHeight="1" hidden="1">
      <c r="AA124" s="30" t="s">
        <v>264</v>
      </c>
      <c r="AB124" s="37">
        <v>4350</v>
      </c>
      <c r="AN124" s="31"/>
    </row>
    <row r="125" spans="27:40" ht="18" customHeight="1" hidden="1">
      <c r="AA125" s="30" t="s">
        <v>265</v>
      </c>
      <c r="AB125" s="37">
        <v>4280</v>
      </c>
      <c r="AN125" s="31"/>
    </row>
    <row r="126" spans="27:40" ht="18" customHeight="1" hidden="1">
      <c r="AA126" s="30" t="s">
        <v>266</v>
      </c>
      <c r="AB126" s="37">
        <v>4350</v>
      </c>
      <c r="AN126" s="31"/>
    </row>
    <row r="127" spans="27:40" ht="18" customHeight="1" hidden="1">
      <c r="AA127" s="30" t="s">
        <v>268</v>
      </c>
      <c r="AB127" s="37">
        <v>4450</v>
      </c>
      <c r="AN127" s="31"/>
    </row>
    <row r="128" spans="27:40" ht="18" customHeight="1" hidden="1">
      <c r="AA128" s="30" t="s">
        <v>269</v>
      </c>
      <c r="AB128" s="37">
        <v>4280</v>
      </c>
      <c r="AN128" s="31"/>
    </row>
    <row r="129" spans="27:40" ht="18" customHeight="1" hidden="1">
      <c r="AA129" s="30" t="s">
        <v>270</v>
      </c>
      <c r="AB129" s="37">
        <v>4350</v>
      </c>
      <c r="AN129" s="31"/>
    </row>
    <row r="130" spans="27:40" ht="18" customHeight="1" hidden="1">
      <c r="AA130" s="30" t="s">
        <v>271</v>
      </c>
      <c r="AB130" s="37">
        <v>4280</v>
      </c>
      <c r="AN130" s="31"/>
    </row>
    <row r="131" spans="27:40" ht="18" customHeight="1" hidden="1">
      <c r="AA131" s="30" t="s">
        <v>272</v>
      </c>
      <c r="AB131" s="37">
        <v>4650</v>
      </c>
      <c r="AN131" s="31"/>
    </row>
    <row r="132" spans="27:40" ht="18" customHeight="1" hidden="1">
      <c r="AA132" s="30" t="s">
        <v>273</v>
      </c>
      <c r="AB132" s="37">
        <v>4450</v>
      </c>
      <c r="AN132" s="31"/>
    </row>
    <row r="133" spans="27:40" ht="18" customHeight="1" hidden="1">
      <c r="AA133" s="30" t="s">
        <v>274</v>
      </c>
      <c r="AB133" s="37">
        <v>4550</v>
      </c>
      <c r="AN133" s="31"/>
    </row>
    <row r="134" spans="27:40" ht="18" customHeight="1" hidden="1">
      <c r="AA134" s="30"/>
      <c r="AB134" s="37"/>
      <c r="AN134" s="31"/>
    </row>
    <row r="135" spans="27:40" ht="15" hidden="1">
      <c r="AA135" s="30" t="s">
        <v>99</v>
      </c>
      <c r="AB135">
        <v>4500</v>
      </c>
      <c r="AD135" s="38"/>
      <c r="AN135" s="31"/>
    </row>
    <row r="136" spans="27:40" ht="15" hidden="1">
      <c r="AA136" s="30" t="s">
        <v>100</v>
      </c>
      <c r="AB136">
        <v>4500</v>
      </c>
      <c r="AD136" s="38"/>
      <c r="AN136" s="31"/>
    </row>
    <row r="137" spans="27:40" ht="15" hidden="1">
      <c r="AA137" s="30" t="s">
        <v>101</v>
      </c>
      <c r="AB137">
        <v>4500</v>
      </c>
      <c r="AD137" s="38"/>
      <c r="AN137" s="31"/>
    </row>
    <row r="138" spans="27:40" ht="15" hidden="1">
      <c r="AA138" s="30" t="s">
        <v>102</v>
      </c>
      <c r="AB138">
        <v>4500</v>
      </c>
      <c r="AD138" s="38"/>
      <c r="AN138" s="31"/>
    </row>
    <row r="139" spans="27:40" ht="15" hidden="1">
      <c r="AA139" s="30" t="s">
        <v>103</v>
      </c>
      <c r="AB139">
        <v>4500</v>
      </c>
      <c r="AD139" s="38"/>
      <c r="AN139" s="31"/>
    </row>
    <row r="140" spans="27:40" ht="15" hidden="1">
      <c r="AA140" s="30" t="s">
        <v>104</v>
      </c>
      <c r="AB140">
        <v>4500</v>
      </c>
      <c r="AD140" s="38"/>
      <c r="AN140" s="31"/>
    </row>
    <row r="141" spans="27:40" ht="15" hidden="1">
      <c r="AA141" s="30" t="s">
        <v>105</v>
      </c>
      <c r="AB141">
        <v>4650</v>
      </c>
      <c r="AD141" s="38"/>
      <c r="AN141" s="31"/>
    </row>
    <row r="142" spans="27:40" ht="15" hidden="1">
      <c r="AA142" s="30" t="s">
        <v>106</v>
      </c>
      <c r="AB142">
        <v>4450</v>
      </c>
      <c r="AD142" s="38"/>
      <c r="AN142" s="31"/>
    </row>
    <row r="143" spans="27:40" ht="15" hidden="1">
      <c r="AA143" s="30" t="s">
        <v>107</v>
      </c>
      <c r="AB143">
        <v>4450</v>
      </c>
      <c r="AD143" s="38"/>
      <c r="AN143" s="31"/>
    </row>
    <row r="144" spans="27:40" ht="15" hidden="1">
      <c r="AA144" s="30" t="s">
        <v>108</v>
      </c>
      <c r="AB144">
        <v>4450</v>
      </c>
      <c r="AD144" s="38"/>
      <c r="AN144" s="31"/>
    </row>
    <row r="145" spans="27:40" ht="15" hidden="1">
      <c r="AA145" s="30" t="s">
        <v>109</v>
      </c>
      <c r="AB145">
        <v>4450</v>
      </c>
      <c r="AD145" s="38"/>
      <c r="AN145" s="31"/>
    </row>
    <row r="146" spans="27:40" ht="15" hidden="1">
      <c r="AA146" s="30" t="s">
        <v>110</v>
      </c>
      <c r="AB146">
        <v>4500</v>
      </c>
      <c r="AD146" s="38"/>
      <c r="AN146" s="31"/>
    </row>
    <row r="147" spans="27:40" ht="15" hidden="1">
      <c r="AA147" s="30" t="s">
        <v>111</v>
      </c>
      <c r="AB147">
        <v>4500</v>
      </c>
      <c r="AD147" s="38"/>
      <c r="AN147" s="31"/>
    </row>
    <row r="148" spans="27:40" ht="15" hidden="1">
      <c r="AA148" s="30" t="s">
        <v>112</v>
      </c>
      <c r="AB148">
        <v>4500</v>
      </c>
      <c r="AD148" s="38"/>
      <c r="AN148" s="32"/>
    </row>
    <row r="149" spans="27:40" ht="15" hidden="1">
      <c r="AA149" s="30" t="s">
        <v>113</v>
      </c>
      <c r="AB149">
        <v>4500</v>
      </c>
      <c r="AD149" s="38"/>
      <c r="AN149" s="32"/>
    </row>
    <row r="150" spans="27:40" ht="15" hidden="1">
      <c r="AA150" s="30" t="s">
        <v>114</v>
      </c>
      <c r="AB150">
        <v>4670</v>
      </c>
      <c r="AD150" s="38"/>
      <c r="AN150" s="32"/>
    </row>
    <row r="151" spans="27:40" ht="15" hidden="1">
      <c r="AA151" s="30" t="s">
        <v>115</v>
      </c>
      <c r="AB151">
        <v>4550</v>
      </c>
      <c r="AD151" s="38"/>
      <c r="AN151" s="32"/>
    </row>
    <row r="152" spans="27:30" ht="15" hidden="1">
      <c r="AA152" s="30" t="s">
        <v>116</v>
      </c>
      <c r="AB152">
        <v>4600</v>
      </c>
      <c r="AD152" s="38"/>
    </row>
    <row r="153" spans="27:30" ht="15" hidden="1">
      <c r="AA153" s="30" t="s">
        <v>117</v>
      </c>
      <c r="AB153">
        <v>4600</v>
      </c>
      <c r="AD153" s="38"/>
    </row>
    <row r="154" spans="27:40" ht="15" hidden="1">
      <c r="AA154" s="30" t="s">
        <v>118</v>
      </c>
      <c r="AB154">
        <v>4220</v>
      </c>
      <c r="AD154" s="38"/>
      <c r="AN154" s="31"/>
    </row>
    <row r="155" spans="27:40" ht="15" hidden="1">
      <c r="AA155" s="30" t="s">
        <v>119</v>
      </c>
      <c r="AB155">
        <v>4550</v>
      </c>
      <c r="AD155" s="38"/>
      <c r="AN155" s="31"/>
    </row>
    <row r="156" spans="27:40" ht="15" hidden="1">
      <c r="AA156" s="30" t="s">
        <v>120</v>
      </c>
      <c r="AB156">
        <v>4550</v>
      </c>
      <c r="AD156" s="38"/>
      <c r="AN156" s="31"/>
    </row>
    <row r="157" spans="27:40" ht="15" hidden="1">
      <c r="AA157" s="30" t="s">
        <v>121</v>
      </c>
      <c r="AB157">
        <v>4550</v>
      </c>
      <c r="AD157" s="38"/>
      <c r="AN157" s="31"/>
    </row>
    <row r="158" spans="27:40" ht="15" hidden="1">
      <c r="AA158" s="30" t="s">
        <v>122</v>
      </c>
      <c r="AB158">
        <v>4550</v>
      </c>
      <c r="AD158" s="38"/>
      <c r="AN158" s="31"/>
    </row>
    <row r="159" spans="27:40" ht="15" hidden="1">
      <c r="AA159" s="30" t="s">
        <v>123</v>
      </c>
      <c r="AB159">
        <v>4550</v>
      </c>
      <c r="AD159" s="38"/>
      <c r="AN159" s="31"/>
    </row>
    <row r="160" spans="27:40" ht="15" hidden="1">
      <c r="AA160" s="30" t="s">
        <v>124</v>
      </c>
      <c r="AB160">
        <v>4550</v>
      </c>
      <c r="AD160" s="38"/>
      <c r="AN160" s="31"/>
    </row>
    <row r="161" spans="27:40" ht="15" hidden="1">
      <c r="AA161" s="30" t="s">
        <v>125</v>
      </c>
      <c r="AB161">
        <v>4600</v>
      </c>
      <c r="AD161" s="38"/>
      <c r="AN161" s="31"/>
    </row>
    <row r="162" spans="27:40" ht="15" hidden="1">
      <c r="AA162" s="30" t="s">
        <v>126</v>
      </c>
      <c r="AB162">
        <v>4490</v>
      </c>
      <c r="AD162" s="38"/>
      <c r="AN162" s="31"/>
    </row>
    <row r="163" spans="27:40" ht="15" hidden="1">
      <c r="AA163" s="30" t="s">
        <v>127</v>
      </c>
      <c r="AB163">
        <v>4670</v>
      </c>
      <c r="AD163" s="38"/>
      <c r="AN163" s="31"/>
    </row>
    <row r="164" spans="27:40" ht="15" hidden="1">
      <c r="AA164" s="30" t="s">
        <v>128</v>
      </c>
      <c r="AB164">
        <v>4750</v>
      </c>
      <c r="AD164" s="38"/>
      <c r="AN164" s="31"/>
    </row>
    <row r="165" spans="27:40" ht="15" hidden="1">
      <c r="AA165" s="30" t="s">
        <v>129</v>
      </c>
      <c r="AB165">
        <v>4650</v>
      </c>
      <c r="AD165" s="38"/>
      <c r="AN165" s="31"/>
    </row>
    <row r="166" spans="27:40" ht="15" hidden="1">
      <c r="AA166" s="30" t="s">
        <v>130</v>
      </c>
      <c r="AB166">
        <v>4650</v>
      </c>
      <c r="AD166" s="38"/>
      <c r="AN166" s="31"/>
    </row>
    <row r="167" spans="27:40" ht="15" hidden="1">
      <c r="AA167" s="30" t="s">
        <v>131</v>
      </c>
      <c r="AB167">
        <v>4550</v>
      </c>
      <c r="AD167" s="38"/>
      <c r="AN167" s="31"/>
    </row>
    <row r="168" spans="27:40" ht="15" hidden="1">
      <c r="AA168" s="30" t="s">
        <v>132</v>
      </c>
      <c r="AB168">
        <v>4450</v>
      </c>
      <c r="AD168" s="38"/>
      <c r="AN168" s="31"/>
    </row>
    <row r="169" spans="27:40" ht="15" hidden="1">
      <c r="AA169" s="30" t="s">
        <v>133</v>
      </c>
      <c r="AB169">
        <v>4450</v>
      </c>
      <c r="AD169" s="38"/>
      <c r="AN169" s="31"/>
    </row>
    <row r="170" spans="27:40" ht="15" hidden="1">
      <c r="AA170" s="30" t="s">
        <v>134</v>
      </c>
      <c r="AB170">
        <v>4550</v>
      </c>
      <c r="AD170" s="38"/>
      <c r="AN170" s="31"/>
    </row>
    <row r="171" spans="27:40" ht="15" hidden="1">
      <c r="AA171" s="30" t="s">
        <v>135</v>
      </c>
      <c r="AB171">
        <v>4500</v>
      </c>
      <c r="AD171" s="38"/>
      <c r="AN171" s="31"/>
    </row>
    <row r="172" spans="27:40" ht="15" hidden="1">
      <c r="AA172" s="30" t="s">
        <v>136</v>
      </c>
      <c r="AB172">
        <v>4670</v>
      </c>
      <c r="AD172" s="38"/>
      <c r="AN172" s="31"/>
    </row>
    <row r="173" spans="27:40" ht="15" hidden="1">
      <c r="AA173" s="30" t="s">
        <v>137</v>
      </c>
      <c r="AB173">
        <v>4550</v>
      </c>
      <c r="AD173" s="38"/>
      <c r="AN173" s="31"/>
    </row>
    <row r="174" spans="27:40" ht="15" hidden="1">
      <c r="AA174" s="30" t="s">
        <v>138</v>
      </c>
      <c r="AB174">
        <v>4550</v>
      </c>
      <c r="AD174" s="38"/>
      <c r="AN174" s="31"/>
    </row>
    <row r="175" spans="27:40" ht="15" hidden="1">
      <c r="AA175" s="30" t="s">
        <v>139</v>
      </c>
      <c r="AB175">
        <v>4550</v>
      </c>
      <c r="AD175" s="38"/>
      <c r="AN175" s="31"/>
    </row>
    <row r="176" spans="27:40" ht="15" hidden="1">
      <c r="AA176" s="30" t="s">
        <v>140</v>
      </c>
      <c r="AB176">
        <v>4550</v>
      </c>
      <c r="AD176" s="38"/>
      <c r="AN176" s="31"/>
    </row>
    <row r="177" spans="27:40" ht="15" hidden="1">
      <c r="AA177" s="30" t="s">
        <v>141</v>
      </c>
      <c r="AB177">
        <v>4550</v>
      </c>
      <c r="AD177" s="38"/>
      <c r="AN177" s="31"/>
    </row>
    <row r="178" spans="27:40" ht="15" hidden="1">
      <c r="AA178" s="30" t="s">
        <v>142</v>
      </c>
      <c r="AB178">
        <v>4650</v>
      </c>
      <c r="AD178" s="38"/>
      <c r="AN178" s="31"/>
    </row>
    <row r="179" spans="27:40" ht="15" hidden="1">
      <c r="AA179" s="30" t="s">
        <v>143</v>
      </c>
      <c r="AB179">
        <v>4550</v>
      </c>
      <c r="AD179" s="38"/>
      <c r="AN179" s="31"/>
    </row>
    <row r="180" spans="27:40" ht="15" hidden="1">
      <c r="AA180" s="30" t="s">
        <v>144</v>
      </c>
      <c r="AB180">
        <v>4550</v>
      </c>
      <c r="AD180" s="38"/>
      <c r="AN180" s="31"/>
    </row>
    <row r="181" spans="27:40" ht="15" hidden="1">
      <c r="AA181" s="30" t="s">
        <v>145</v>
      </c>
      <c r="AB181">
        <v>4670</v>
      </c>
      <c r="AD181" s="38"/>
      <c r="AN181" s="31"/>
    </row>
    <row r="182" spans="27:40" ht="15" hidden="1">
      <c r="AA182" s="30" t="s">
        <v>146</v>
      </c>
      <c r="AB182">
        <v>4550</v>
      </c>
      <c r="AD182" s="38"/>
      <c r="AN182" s="31"/>
    </row>
    <row r="183" spans="27:40" ht="15" hidden="1">
      <c r="AA183" s="30" t="s">
        <v>147</v>
      </c>
      <c r="AB183">
        <v>4670</v>
      </c>
      <c r="AD183" s="38"/>
      <c r="AN183" s="31"/>
    </row>
    <row r="184" spans="27:40" ht="15" hidden="1">
      <c r="AA184" s="30" t="s">
        <v>148</v>
      </c>
      <c r="AB184">
        <v>4450</v>
      </c>
      <c r="AD184" s="38"/>
      <c r="AN184" s="31"/>
    </row>
    <row r="185" spans="27:40" ht="15" hidden="1">
      <c r="AA185" s="30" t="s">
        <v>149</v>
      </c>
      <c r="AB185">
        <v>4550</v>
      </c>
      <c r="AD185" s="38"/>
      <c r="AN185" s="31"/>
    </row>
    <row r="186" spans="27:40" ht="15" hidden="1">
      <c r="AA186" s="30" t="s">
        <v>150</v>
      </c>
      <c r="AB186">
        <v>4550</v>
      </c>
      <c r="AD186" s="38"/>
      <c r="AN186" s="32"/>
    </row>
    <row r="187" spans="27:40" ht="15" hidden="1">
      <c r="AA187" s="30" t="s">
        <v>151</v>
      </c>
      <c r="AB187">
        <v>4600</v>
      </c>
      <c r="AD187" s="38"/>
      <c r="AN187" s="32"/>
    </row>
    <row r="188" spans="27:40" ht="15" hidden="1">
      <c r="AA188" s="30" t="s">
        <v>152</v>
      </c>
      <c r="AB188">
        <v>4600</v>
      </c>
      <c r="AD188" s="38"/>
      <c r="AN188" s="32"/>
    </row>
    <row r="189" spans="27:40" ht="15" hidden="1">
      <c r="AA189" s="30" t="s">
        <v>153</v>
      </c>
      <c r="AB189">
        <v>4600</v>
      </c>
      <c r="AD189" s="38"/>
      <c r="AN189" s="32"/>
    </row>
    <row r="190" spans="27:40" ht="15" hidden="1">
      <c r="AA190" s="30" t="s">
        <v>154</v>
      </c>
      <c r="AB190">
        <v>4600</v>
      </c>
      <c r="AD190" s="38"/>
      <c r="AN190" s="31"/>
    </row>
    <row r="191" spans="27:40" ht="15" hidden="1">
      <c r="AA191" s="30" t="s">
        <v>155</v>
      </c>
      <c r="AB191">
        <v>4700</v>
      </c>
      <c r="AD191" s="38"/>
      <c r="AN191" s="31"/>
    </row>
    <row r="192" spans="27:40" ht="15" hidden="1">
      <c r="AA192" s="30" t="s">
        <v>156</v>
      </c>
      <c r="AB192">
        <v>4600</v>
      </c>
      <c r="AD192" s="38"/>
      <c r="AN192" s="31"/>
    </row>
    <row r="193" spans="27:40" ht="15" hidden="1">
      <c r="AA193" s="30" t="s">
        <v>157</v>
      </c>
      <c r="AB193">
        <v>4600</v>
      </c>
      <c r="AD193" s="38"/>
      <c r="AN193" s="31"/>
    </row>
    <row r="194" spans="27:40" ht="15" hidden="1">
      <c r="AA194" s="30" t="s">
        <v>158</v>
      </c>
      <c r="AB194">
        <v>4770</v>
      </c>
      <c r="AD194" s="38"/>
      <c r="AN194" s="31"/>
    </row>
    <row r="195" spans="27:40" ht="15" hidden="1">
      <c r="AA195" s="30" t="s">
        <v>159</v>
      </c>
      <c r="AB195">
        <v>4570</v>
      </c>
      <c r="AD195" s="38"/>
      <c r="AN195" s="31"/>
    </row>
    <row r="196" spans="27:40" ht="15" hidden="1">
      <c r="AA196" s="30" t="s">
        <v>160</v>
      </c>
      <c r="AB196">
        <v>4570</v>
      </c>
      <c r="AD196" s="38"/>
      <c r="AN196" s="31"/>
    </row>
    <row r="197" spans="27:40" ht="15" hidden="1">
      <c r="AA197" s="30" t="s">
        <v>161</v>
      </c>
      <c r="AB197">
        <v>4570</v>
      </c>
      <c r="AD197" s="38"/>
      <c r="AN197" s="31"/>
    </row>
    <row r="198" spans="27:40" ht="15" hidden="1">
      <c r="AA198" s="30" t="s">
        <v>162</v>
      </c>
      <c r="AB198">
        <v>4570</v>
      </c>
      <c r="AD198" s="38"/>
      <c r="AN198" s="31"/>
    </row>
    <row r="199" spans="27:40" ht="15" hidden="1">
      <c r="AA199" s="30" t="s">
        <v>163</v>
      </c>
      <c r="AB199">
        <v>4700</v>
      </c>
      <c r="AD199" s="38"/>
      <c r="AN199" s="31"/>
    </row>
    <row r="200" spans="27:40" ht="15" hidden="1">
      <c r="AA200" s="30" t="s">
        <v>164</v>
      </c>
      <c r="AB200">
        <v>4570</v>
      </c>
      <c r="AD200" s="38"/>
      <c r="AN200" s="31"/>
    </row>
    <row r="201" spans="27:40" ht="15" hidden="1">
      <c r="AA201" s="30" t="s">
        <v>165</v>
      </c>
      <c r="AB201">
        <v>4700</v>
      </c>
      <c r="AD201" s="38"/>
      <c r="AN201" s="31"/>
    </row>
    <row r="202" spans="27:40" ht="15" hidden="1">
      <c r="AA202" s="30" t="s">
        <v>166</v>
      </c>
      <c r="AB202">
        <v>4800</v>
      </c>
      <c r="AD202" s="38"/>
      <c r="AN202" s="31"/>
    </row>
    <row r="203" spans="27:40" ht="15" hidden="1">
      <c r="AA203" s="30" t="s">
        <v>167</v>
      </c>
      <c r="AB203">
        <v>4570</v>
      </c>
      <c r="AD203" s="38"/>
      <c r="AN203" s="31"/>
    </row>
    <row r="204" spans="27:40" ht="15" hidden="1">
      <c r="AA204" s="30" t="s">
        <v>168</v>
      </c>
      <c r="AB204">
        <v>4630</v>
      </c>
      <c r="AD204" s="38"/>
      <c r="AN204" s="31"/>
    </row>
    <row r="205" spans="27:40" ht="15" hidden="1">
      <c r="AA205" s="30" t="s">
        <v>267</v>
      </c>
      <c r="AB205">
        <v>4450</v>
      </c>
      <c r="AD205" s="38"/>
      <c r="AN205" s="31"/>
    </row>
    <row r="206" ht="15" hidden="1">
      <c r="AN206" s="31"/>
    </row>
    <row r="207" spans="27:40" ht="15" hidden="1">
      <c r="AA207" s="33" t="s">
        <v>169</v>
      </c>
      <c r="AB207" s="33"/>
      <c r="AC207" s="33"/>
      <c r="AN207" s="31"/>
    </row>
    <row r="208" spans="27:40" ht="15" hidden="1">
      <c r="AA208" s="34" t="s">
        <v>20</v>
      </c>
      <c r="AB208" s="34">
        <v>0</v>
      </c>
      <c r="AC208" s="34"/>
      <c r="AN208" s="31"/>
    </row>
    <row r="209" spans="27:40" ht="15" hidden="1">
      <c r="AA209" s="34" t="s">
        <v>170</v>
      </c>
      <c r="AB209" s="34">
        <v>100</v>
      </c>
      <c r="AC209" s="34"/>
      <c r="AN209" s="31"/>
    </row>
    <row r="210" spans="27:40" ht="15" hidden="1">
      <c r="AA210" s="34" t="s">
        <v>171</v>
      </c>
      <c r="AB210" s="34">
        <v>120</v>
      </c>
      <c r="AC210" s="34"/>
      <c r="AN210" s="31"/>
    </row>
    <row r="211" spans="27:40" ht="15" hidden="1">
      <c r="AA211" s="34" t="s">
        <v>172</v>
      </c>
      <c r="AB211" s="34">
        <v>140</v>
      </c>
      <c r="AC211" s="34"/>
      <c r="AN211" s="31"/>
    </row>
    <row r="212" spans="27:40" ht="15" hidden="1">
      <c r="AA212" s="34" t="s">
        <v>173</v>
      </c>
      <c r="AB212" s="34">
        <v>160</v>
      </c>
      <c r="AC212" s="34"/>
      <c r="AN212" s="31"/>
    </row>
    <row r="213" spans="27:40" ht="15" hidden="1">
      <c r="AA213" s="34" t="s">
        <v>174</v>
      </c>
      <c r="AB213" s="34">
        <v>180</v>
      </c>
      <c r="AC213" s="34"/>
      <c r="AN213" s="31"/>
    </row>
    <row r="214" spans="27:40" ht="15" hidden="1">
      <c r="AA214" s="35"/>
      <c r="AB214" s="35"/>
      <c r="AC214" s="35"/>
      <c r="AN214" s="31"/>
    </row>
    <row r="215" spans="27:40" ht="15" hidden="1">
      <c r="AA215" s="35"/>
      <c r="AB215" s="35"/>
      <c r="AC215" s="35"/>
      <c r="AN215" s="31"/>
    </row>
    <row r="216" ht="15" hidden="1">
      <c r="AN216" s="31"/>
    </row>
    <row r="217" ht="15" hidden="1">
      <c r="AN217" s="31"/>
    </row>
    <row r="218" ht="15" hidden="1">
      <c r="AN218" s="31"/>
    </row>
    <row r="219" ht="15" hidden="1">
      <c r="AN219" s="32"/>
    </row>
    <row r="220" spans="27:40" ht="15" hidden="1">
      <c r="AA220" s="33" t="s">
        <v>175</v>
      </c>
      <c r="AB220" s="35"/>
      <c r="AN220" s="32"/>
    </row>
    <row r="221" spans="27:40" ht="15" hidden="1">
      <c r="AA221" s="35"/>
      <c r="AB221" s="35">
        <v>0</v>
      </c>
      <c r="AN221" s="32"/>
    </row>
    <row r="222" spans="27:40" ht="15" hidden="1">
      <c r="AA222" s="35" t="s">
        <v>176</v>
      </c>
      <c r="AB222" s="35">
        <v>0</v>
      </c>
      <c r="AN222" s="32"/>
    </row>
    <row r="223" spans="27:40" ht="15" hidden="1">
      <c r="AA223" s="35" t="s">
        <v>177</v>
      </c>
      <c r="AB223" s="35">
        <v>100</v>
      </c>
      <c r="AN223" s="32"/>
    </row>
    <row r="224" spans="27:28" ht="15" hidden="1">
      <c r="AA224" s="35" t="s">
        <v>178</v>
      </c>
      <c r="AB224" s="35"/>
    </row>
    <row r="225" spans="27:28" ht="15" hidden="1">
      <c r="AA225" s="34" t="s">
        <v>179</v>
      </c>
      <c r="AB225" s="35"/>
    </row>
    <row r="226" spans="27:28" ht="15" hidden="1">
      <c r="AA226" s="1" t="s">
        <v>180</v>
      </c>
      <c r="AB226" s="1">
        <v>70</v>
      </c>
    </row>
    <row r="227" ht="15" hidden="1">
      <c r="AA227" s="35" t="s">
        <v>181</v>
      </c>
    </row>
    <row r="228" ht="15" hidden="1">
      <c r="AA228" s="1" t="s">
        <v>182</v>
      </c>
    </row>
    <row r="229" ht="15" hidden="1">
      <c r="AA229" s="1" t="s">
        <v>183</v>
      </c>
    </row>
    <row r="230" ht="15" hidden="1"/>
    <row r="231" spans="27:28" ht="15" hidden="1">
      <c r="AA231" s="1" t="s">
        <v>184</v>
      </c>
      <c r="AB231" s="1">
        <v>25</v>
      </c>
    </row>
    <row r="232" spans="27:28" ht="15" hidden="1">
      <c r="AA232" s="1" t="s">
        <v>185</v>
      </c>
      <c r="AB232" s="1">
        <v>200</v>
      </c>
    </row>
    <row r="233" spans="27:28" ht="15" hidden="1">
      <c r="AA233" s="1" t="s">
        <v>186</v>
      </c>
      <c r="AB233" s="1">
        <v>300</v>
      </c>
    </row>
    <row r="234" ht="15" hidden="1"/>
    <row r="235" ht="15" hidden="1"/>
    <row r="236" ht="15" hidden="1">
      <c r="AA236" s="1" t="s">
        <v>187</v>
      </c>
    </row>
    <row r="237" spans="27:28" ht="15" hidden="1">
      <c r="AA237" s="1" t="s">
        <v>188</v>
      </c>
      <c r="AB237" s="1">
        <v>0</v>
      </c>
    </row>
    <row r="238" spans="27:28" ht="15" hidden="1">
      <c r="AA238" s="1" t="s">
        <v>189</v>
      </c>
      <c r="AB238" s="1">
        <v>60</v>
      </c>
    </row>
    <row r="239" ht="15" hidden="1"/>
    <row r="240" ht="15" hidden="1"/>
    <row r="241" ht="15" hidden="1"/>
    <row r="242" ht="15" hidden="1">
      <c r="AA242" s="1" t="s">
        <v>190</v>
      </c>
    </row>
    <row r="243" spans="27:28" ht="15" hidden="1">
      <c r="AA243" s="1" t="s">
        <v>191</v>
      </c>
      <c r="AB243" s="1">
        <v>0</v>
      </c>
    </row>
    <row r="244" spans="27:28" ht="15" hidden="1">
      <c r="AA244" s="1" t="s">
        <v>192</v>
      </c>
      <c r="AB244" s="1">
        <v>250</v>
      </c>
    </row>
    <row r="245" ht="15" hidden="1"/>
    <row r="246" ht="15" hidden="1"/>
    <row r="247" ht="15" hidden="1">
      <c r="AA247" s="1" t="s">
        <v>193</v>
      </c>
    </row>
    <row r="248" spans="27:28" ht="15" hidden="1">
      <c r="AA248" s="1" t="s">
        <v>191</v>
      </c>
      <c r="AB248" s="1">
        <v>0</v>
      </c>
    </row>
    <row r="249" spans="27:28" ht="15" hidden="1">
      <c r="AA249" s="1" t="s">
        <v>192</v>
      </c>
      <c r="AB249" s="1">
        <v>200</v>
      </c>
    </row>
    <row r="250" ht="15" hidden="1"/>
    <row r="251" ht="15" hidden="1"/>
    <row r="252" ht="15" hidden="1">
      <c r="AA252" s="1" t="s">
        <v>194</v>
      </c>
    </row>
    <row r="253" spans="27:28" ht="15" hidden="1">
      <c r="AA253" s="1" t="s">
        <v>191</v>
      </c>
      <c r="AB253" s="1">
        <v>-100</v>
      </c>
    </row>
    <row r="254" spans="27:28" ht="15" hidden="1">
      <c r="AA254" s="1" t="s">
        <v>192</v>
      </c>
      <c r="AB254" s="1">
        <v>0</v>
      </c>
    </row>
    <row r="255" ht="15" hidden="1"/>
    <row r="256" ht="15" hidden="1"/>
    <row r="257" ht="15" hidden="1">
      <c r="AA257" s="1" t="s">
        <v>195</v>
      </c>
    </row>
    <row r="258" spans="27:28" ht="15" hidden="1">
      <c r="AA258" s="1">
        <v>0</v>
      </c>
      <c r="AB258" s="1">
        <v>0</v>
      </c>
    </row>
    <row r="259" spans="27:28" ht="15" hidden="1">
      <c r="AA259" s="1">
        <v>1</v>
      </c>
      <c r="AB259" s="1">
        <v>100</v>
      </c>
    </row>
    <row r="260" spans="27:28" ht="15" hidden="1">
      <c r="AA260" s="1">
        <v>2</v>
      </c>
      <c r="AB260" s="1">
        <v>200</v>
      </c>
    </row>
    <row r="261" ht="15" hidden="1"/>
    <row r="262" ht="15" hidden="1">
      <c r="AA262" s="1" t="s">
        <v>196</v>
      </c>
    </row>
    <row r="263" ht="15" hidden="1"/>
    <row r="264" spans="27:28" ht="15" hidden="1">
      <c r="AA264" s="1" t="s">
        <v>192</v>
      </c>
      <c r="AB264" s="1">
        <v>150</v>
      </c>
    </row>
    <row r="265" ht="15" hidden="1"/>
    <row r="266" ht="15" hidden="1"/>
    <row r="267" ht="15" hidden="1"/>
    <row r="268" ht="15" hidden="1"/>
    <row r="269" ht="15" hidden="1"/>
    <row r="270" ht="15" hidden="1">
      <c r="AA270" s="1" t="s">
        <v>17</v>
      </c>
    </row>
    <row r="271" spans="27:28" ht="15" hidden="1">
      <c r="AA271" s="1" t="s">
        <v>197</v>
      </c>
      <c r="AB271" s="1">
        <v>0</v>
      </c>
    </row>
    <row r="272" spans="27:28" ht="15" hidden="1">
      <c r="AA272" s="1" t="s">
        <v>198</v>
      </c>
      <c r="AB272" s="1">
        <v>0</v>
      </c>
    </row>
    <row r="273" spans="27:28" ht="15" hidden="1">
      <c r="AA273" s="1" t="s">
        <v>199</v>
      </c>
      <c r="AB273" s="1">
        <v>100</v>
      </c>
    </row>
    <row r="274" spans="27:28" ht="15" hidden="1">
      <c r="AA274" s="1" t="s">
        <v>200</v>
      </c>
      <c r="AB274" s="1">
        <v>100</v>
      </c>
    </row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>
      <c r="AA287" s="1" t="s">
        <v>11</v>
      </c>
    </row>
    <row r="288" spans="27:29" ht="15" hidden="1">
      <c r="AA288" s="1" t="s">
        <v>12</v>
      </c>
      <c r="AB288" s="1">
        <v>0</v>
      </c>
      <c r="AC288"/>
    </row>
    <row r="289" spans="27:29" ht="15" hidden="1">
      <c r="AA289" s="1" t="s">
        <v>253</v>
      </c>
      <c r="AB289" s="1">
        <v>150</v>
      </c>
      <c r="AC289"/>
    </row>
    <row r="290" spans="27:29" ht="15" hidden="1">
      <c r="AA290" s="1" t="s">
        <v>252</v>
      </c>
      <c r="AB290" s="1">
        <v>300</v>
      </c>
      <c r="AC290"/>
    </row>
    <row r="291" spans="27:29" ht="15" hidden="1">
      <c r="AA291" s="1" t="s">
        <v>250</v>
      </c>
      <c r="AB291" s="1">
        <v>150</v>
      </c>
      <c r="AC291"/>
    </row>
    <row r="292" spans="27:29" ht="15" hidden="1">
      <c r="AA292" s="1" t="s">
        <v>254</v>
      </c>
      <c r="AB292" s="1">
        <v>150</v>
      </c>
      <c r="AC292"/>
    </row>
    <row r="293" spans="27:29" ht="15" hidden="1">
      <c r="AA293" s="1" t="s">
        <v>251</v>
      </c>
      <c r="AB293" s="1">
        <v>300</v>
      </c>
      <c r="AC293"/>
    </row>
    <row r="294" ht="15" hidden="1"/>
    <row r="295" ht="15" hidden="1"/>
    <row r="296" ht="15" hidden="1"/>
    <row r="297" ht="15" hidden="1"/>
    <row r="298" spans="27:33" ht="15" hidden="1">
      <c r="AA298" s="1" t="s">
        <v>201</v>
      </c>
      <c r="AB298" s="1" t="s">
        <v>10</v>
      </c>
      <c r="AC298" s="1" t="s">
        <v>202</v>
      </c>
      <c r="AD298" s="1" t="s">
        <v>203</v>
      </c>
      <c r="AE298" t="s">
        <v>204</v>
      </c>
      <c r="AG298" t="s">
        <v>196</v>
      </c>
    </row>
    <row r="299" spans="27:33" ht="15" hidden="1">
      <c r="AA299" s="1" t="s">
        <v>14</v>
      </c>
      <c r="AB299">
        <v>0</v>
      </c>
      <c r="AC299">
        <v>0</v>
      </c>
      <c r="AD299" s="1">
        <v>0</v>
      </c>
      <c r="AE299">
        <v>0</v>
      </c>
      <c r="AG299">
        <v>650</v>
      </c>
    </row>
    <row r="300" spans="27:33" ht="15" hidden="1">
      <c r="AA300" s="1" t="s">
        <v>205</v>
      </c>
      <c r="AB300" s="1">
        <v>620</v>
      </c>
      <c r="AC300" s="1">
        <v>820</v>
      </c>
      <c r="AD300" s="1">
        <v>620</v>
      </c>
      <c r="AE300">
        <v>820</v>
      </c>
      <c r="AG300">
        <v>700</v>
      </c>
    </row>
    <row r="301" spans="27:33" ht="15" hidden="1">
      <c r="AA301" s="1" t="s">
        <v>206</v>
      </c>
      <c r="AB301" s="1">
        <v>1600</v>
      </c>
      <c r="AC301" s="1">
        <v>1800</v>
      </c>
      <c r="AD301" s="1">
        <v>1700</v>
      </c>
      <c r="AE301">
        <v>1800</v>
      </c>
      <c r="AG301">
        <v>750</v>
      </c>
    </row>
    <row r="302" spans="27:33" ht="15" hidden="1">
      <c r="AA302" s="1" t="s">
        <v>207</v>
      </c>
      <c r="AB302" s="1">
        <v>2500</v>
      </c>
      <c r="AC302" s="1">
        <v>2900</v>
      </c>
      <c r="AD302" s="1">
        <v>2500</v>
      </c>
      <c r="AE302">
        <v>2900</v>
      </c>
      <c r="AG302">
        <v>1000</v>
      </c>
    </row>
    <row r="303" spans="27:33" ht="15" hidden="1">
      <c r="AA303" s="1" t="s">
        <v>208</v>
      </c>
      <c r="AB303" s="1">
        <v>4400</v>
      </c>
      <c r="AC303" s="1">
        <v>5000</v>
      </c>
      <c r="AD303" s="1">
        <v>4400</v>
      </c>
      <c r="AE303">
        <v>5000</v>
      </c>
      <c r="AG303">
        <v>1400</v>
      </c>
    </row>
    <row r="304" ht="15" hidden="1"/>
    <row r="305" ht="15" hidden="1"/>
    <row r="306" ht="15" hidden="1"/>
    <row r="307" ht="15" hidden="1"/>
    <row r="308" ht="15" hidden="1"/>
    <row r="309" ht="15" hidden="1">
      <c r="AA309" s="1" t="s">
        <v>209</v>
      </c>
    </row>
    <row r="310" spans="27:28" ht="15" hidden="1">
      <c r="AA310" s="1" t="s">
        <v>10</v>
      </c>
      <c r="AB310" s="1">
        <v>0</v>
      </c>
    </row>
    <row r="311" spans="27:28" ht="15" hidden="1">
      <c r="AA311" s="1" t="s">
        <v>202</v>
      </c>
      <c r="AB311" s="1">
        <v>350</v>
      </c>
    </row>
    <row r="312" ht="15" hidden="1"/>
    <row r="313" ht="15" hidden="1"/>
    <row r="314" ht="15" hidden="1">
      <c r="AA314" s="1" t="s">
        <v>17</v>
      </c>
    </row>
    <row r="315" spans="27:28" ht="15" hidden="1">
      <c r="AA315" s="1" t="s">
        <v>18</v>
      </c>
      <c r="AB315" s="1">
        <v>0</v>
      </c>
    </row>
    <row r="316" spans="27:28" ht="15" hidden="1">
      <c r="AA316" s="1" t="s">
        <v>210</v>
      </c>
      <c r="AB316" s="1">
        <v>0</v>
      </c>
    </row>
    <row r="317" spans="27:28" ht="15" hidden="1">
      <c r="AA317" s="1" t="s">
        <v>211</v>
      </c>
      <c r="AB317" s="1">
        <v>0</v>
      </c>
    </row>
    <row r="318" spans="27:28" ht="15" hidden="1">
      <c r="AA318" s="1" t="s">
        <v>236</v>
      </c>
      <c r="AB318" s="1">
        <v>300</v>
      </c>
    </row>
    <row r="319" ht="15" hidden="1"/>
    <row r="320" ht="15" hidden="1"/>
    <row r="321" ht="15" hidden="1"/>
    <row r="322" ht="15" hidden="1">
      <c r="AA322" s="1" t="s">
        <v>212</v>
      </c>
    </row>
    <row r="323" spans="27:28" ht="15" hidden="1">
      <c r="AA323" s="1" t="s">
        <v>20</v>
      </c>
      <c r="AB323" s="1">
        <v>0</v>
      </c>
    </row>
    <row r="324" spans="27:28" ht="15" hidden="1">
      <c r="AA324" s="1" t="s">
        <v>213</v>
      </c>
      <c r="AB324" s="1">
        <v>0</v>
      </c>
    </row>
    <row r="325" ht="15" hidden="1"/>
    <row r="326" ht="15" hidden="1"/>
    <row r="327" ht="15" hidden="1"/>
    <row r="328" ht="15" hidden="1"/>
    <row r="329" ht="15" hidden="1">
      <c r="AA329" s="1" t="s">
        <v>214</v>
      </c>
    </row>
    <row r="330" spans="27:28" ht="15" hidden="1">
      <c r="AA330" s="1" t="s">
        <v>8</v>
      </c>
      <c r="AB330" s="1">
        <v>0</v>
      </c>
    </row>
    <row r="331" spans="27:28" ht="15" hidden="1">
      <c r="AA331" s="1" t="s">
        <v>235</v>
      </c>
      <c r="AB331" s="1">
        <v>230</v>
      </c>
    </row>
    <row r="332" ht="15" hidden="1"/>
    <row r="333" ht="15" hidden="1"/>
    <row r="334" ht="15" hidden="1"/>
    <row r="335" ht="4.5" customHeight="1" hidden="1">
      <c r="AA335" s="1" t="s">
        <v>215</v>
      </c>
    </row>
    <row r="336" spans="27:28" ht="15" hidden="1">
      <c r="AA336" s="1" t="s">
        <v>22</v>
      </c>
      <c r="AB336" s="1">
        <v>0</v>
      </c>
    </row>
    <row r="337" spans="27:28" ht="15" hidden="1">
      <c r="AA337" s="1" t="s">
        <v>216</v>
      </c>
      <c r="AB337" s="1">
        <v>400</v>
      </c>
    </row>
    <row r="338" spans="27:28" ht="15" hidden="1">
      <c r="AA338" s="1" t="s">
        <v>217</v>
      </c>
      <c r="AB338" s="1">
        <v>450</v>
      </c>
    </row>
    <row r="339" ht="15" hidden="1"/>
    <row r="340" ht="15" hidden="1"/>
    <row r="341" ht="15" hidden="1">
      <c r="AA341" s="1" t="s">
        <v>218</v>
      </c>
    </row>
    <row r="342" spans="27:28" ht="15" hidden="1">
      <c r="AA342" t="s">
        <v>24</v>
      </c>
      <c r="AB342">
        <v>0</v>
      </c>
    </row>
    <row r="343" spans="27:28" ht="15" hidden="1">
      <c r="AA343" s="1" t="s">
        <v>219</v>
      </c>
      <c r="AB343" s="1">
        <v>300</v>
      </c>
    </row>
    <row r="344" spans="27:28" ht="15" hidden="1">
      <c r="AA344" s="1" t="s">
        <v>220</v>
      </c>
      <c r="AB344" s="1">
        <v>450</v>
      </c>
    </row>
    <row r="345" spans="27:28" ht="15" hidden="1">
      <c r="AA345" s="1" t="s">
        <v>221</v>
      </c>
      <c r="AB345" s="1">
        <v>500</v>
      </c>
    </row>
    <row r="346" spans="27:28" ht="15" hidden="1">
      <c r="AA346" s="1" t="s">
        <v>222</v>
      </c>
      <c r="AB346" s="1">
        <v>500</v>
      </c>
    </row>
    <row r="347" ht="15" hidden="1"/>
    <row r="348" ht="15" hidden="1"/>
    <row r="349" ht="15" hidden="1"/>
    <row r="350" ht="15" hidden="1"/>
    <row r="351" ht="15" hidden="1"/>
    <row r="352" ht="15" hidden="1">
      <c r="AA352" s="1" t="s">
        <v>223</v>
      </c>
    </row>
    <row r="353" spans="27:28" ht="15" hidden="1">
      <c r="AA353" s="1" t="s">
        <v>16</v>
      </c>
      <c r="AB353" s="1">
        <v>0</v>
      </c>
    </row>
    <row r="354" spans="27:28" ht="15" hidden="1">
      <c r="AA354" s="1" t="s">
        <v>249</v>
      </c>
      <c r="AB354" s="1">
        <v>400</v>
      </c>
    </row>
    <row r="355" ht="15" hidden="1"/>
    <row r="356" ht="15" hidden="1"/>
    <row r="357" ht="15" hidden="1"/>
    <row r="358" ht="15" hidden="1">
      <c r="AA358" s="1" t="s">
        <v>196</v>
      </c>
    </row>
    <row r="359" ht="15" hidden="1">
      <c r="AA359" s="1" t="s">
        <v>26</v>
      </c>
    </row>
    <row r="360" ht="15" hidden="1">
      <c r="AA360" s="1" t="s">
        <v>224</v>
      </c>
    </row>
    <row r="361" ht="15" hidden="1">
      <c r="AA361" s="1" t="s">
        <v>225</v>
      </c>
    </row>
    <row r="362" ht="15" hidden="1"/>
    <row r="363" ht="15" hidden="1"/>
    <row r="364" ht="15" hidden="1"/>
    <row r="365" ht="15" hidden="1">
      <c r="AA365" s="1" t="s">
        <v>226</v>
      </c>
    </row>
    <row r="366" ht="15" hidden="1">
      <c r="AA366" s="1" t="s">
        <v>227</v>
      </c>
    </row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</sheetData>
  <sheetProtection selectLockedCells="1" selectUnlockedCells="1"/>
  <mergeCells count="17">
    <mergeCell ref="L4:M4"/>
    <mergeCell ref="N4:O4"/>
    <mergeCell ref="P4:Q4"/>
    <mergeCell ref="R4:S4"/>
    <mergeCell ref="T4:U4"/>
    <mergeCell ref="B1:G1"/>
    <mergeCell ref="B2:C2"/>
    <mergeCell ref="A3:B3"/>
    <mergeCell ref="D4:E4"/>
    <mergeCell ref="F4:G4"/>
    <mergeCell ref="B23:C23"/>
    <mergeCell ref="D23:E23"/>
    <mergeCell ref="F23:G23"/>
    <mergeCell ref="A24:C30"/>
    <mergeCell ref="A31:C31"/>
    <mergeCell ref="J4:K4"/>
    <mergeCell ref="H4:I4"/>
  </mergeCells>
  <dataValidations count="22">
    <dataValidation type="list" operator="equal" allowBlank="1" showErrorMessage="1" sqref="B16">
      <formula1>"drzwi bejcowane i lakierowane,drzwi olejowane,drzwi białe (paleta RAL),inne kolory kryte RAL,"</formula1>
    </dataValidation>
    <dataValidation type="list" operator="equal" allowBlank="1" sqref="B7">
      <formula1>"SOSNA,DĄB,"</formula1>
    </dataValidation>
    <dataValidation type="list" operator="equal" allowBlank="1" sqref="B6">
      <formula1>$AA$330:$AA$331</formula1>
    </dataValidation>
    <dataValidation type="list" operator="equal" allowBlank="1" showErrorMessage="1" sqref="B13">
      <formula1>"DWA NIEZALEŻNE ZAMKI,ZAMEK LISTWOWY GU NA LISTWIE ZACZEPOWEJ Z JEDNĄ WKŁADKĄ +350 ZŁ ,ZAMEK LISTWOWY GU NA LISTWIE ZACZEPOWEJ Z DWIEMA WKŁADKAMI +400ZŁ ,"</formula1>
    </dataValidation>
    <dataValidation type="list" operator="equal" allowBlank="1" showErrorMessage="1" sqref="B14">
      <formula1>"BEZ KLAMKI,KLAMAK/2xWKŁADKA/ROZETA/OSŁONKI NA ZAWIASY,POCZWYT 60 CM/KLAMAK/2xWKŁADKA/ROZETA/OSŁONKI NA ZAWIASY +350 ZŁ ,POCZWYT 120 CM/KLAMAK/2xWKŁADKA/ROZETA/OSŁONKI NA ZAWIASY +400 ZŁ ,POCZWYT 150 CM/KLAMAK/2xWKŁADKA/ROZETA/OSŁONKI NA ZAWIASY +450 ZŁ ,"</formula1>
    </dataValidation>
    <dataValidation type="list" operator="equal" allowBlank="1" sqref="B10">
      <formula1>$AA$353:$AA$354</formula1>
    </dataValidation>
    <dataValidation type="list" operator="equal" allowBlank="1" showErrorMessage="1" sqref="B15">
      <formula1>"Z MONTAŻEM OSOBA PRYWATNA VAT 8%,Z MONTAŻEM FIRMA VAT 23%,BEZ MONTAŻU VAT 23%,"</formula1>
    </dataValidation>
    <dataValidation type="list" operator="equal" allowBlank="1" sqref="B8">
      <formula1>$AA$288:$AA$293</formula1>
    </dataValidation>
    <dataValidation type="list" operator="equal" allowBlank="1" sqref="B9">
      <formula1>"DRZWI JEDNOSKRZYDŁOWE,A – NAŚWIETLE GÓRNE +DRZWI JEDNOSKRZYDŁOWE,B – DOSTAWKA BOCZNA + DRZWI JEDNOSKRZYDŁOWE,C – A+B NAŚWIETLE GÓRNE + DOSTAWKA + DRZWI JEDNOSKRZYDŁOWE,D – A+2 x B NAŚWIETLE GÓRNE + 2 x DOSTAWKA + DRZWI JEDNOSKRZYDŁOWE,,"</formula1>
    </dataValidation>
    <dataValidation type="list" operator="equal" allowBlank="1" showErrorMessage="1" sqref="B11">
      <formula1>$AA$315:$AA$318</formula1>
    </dataValidation>
    <dataValidation type="list" operator="equal" allowBlank="1" showErrorMessage="1" sqref="B12">
      <formula1>"NIE,TAK - WYCENA INDYWIDUALNA ,"</formula1>
    </dataValidation>
    <dataValidation type="list" operator="equal" allowBlank="1" showErrorMessage="1" sqref="D6 F25 D25 T6 R6 P6 N6 L6 J6 H6 F6">
      <formula1>$AA$32:$AA$75</formula1>
    </dataValidation>
    <dataValidation type="list" operator="equal" allowBlank="1" showErrorMessage="1" sqref="D10 F30 D30 T10 R10 P10 N10 L10 J10 H10 F10">
      <formula1>$AA$77:$AA$84</formula1>
    </dataValidation>
    <dataValidation type="list" operator="equal" allowBlank="1" showErrorMessage="1" sqref="D11 F31 D31 B31 T11 R11 P11 N11 L11 J11 H11 F11">
      <formula1>$AA$147:$AA$153</formula1>
    </dataValidation>
    <dataValidation type="list" operator="equal" allowBlank="1" showErrorMessage="1" sqref="D12 T12 R12 P12 N12 L12 J12 H12 F12">
      <formula1>$AA$155:$AA$159</formula1>
    </dataValidation>
    <dataValidation type="list" operator="equal" allowBlank="1" showErrorMessage="1" sqref="D13 T13 R13 P13 N13 L13 J13 H13 F13">
      <formula1>$AA$162:$AA$164</formula1>
    </dataValidation>
    <dataValidation type="list" operator="equal" allowBlank="1" showErrorMessage="1" sqref="D14 T14 R14 P14 N14 L14 J14 H14 F14">
      <formula1>$AA$168:$AA$169</formula1>
    </dataValidation>
    <dataValidation type="list" operator="equal" allowBlank="1" showErrorMessage="1" sqref="D15 F28 D28 T15 R15 P15 N15 L15 J15 H15 F15">
      <formula1>$AA$158:$AA$159</formula1>
    </dataValidation>
    <dataValidation type="list" operator="equal" allowBlank="1" showErrorMessage="1" sqref="D16 F33 D33 B33 T16 R16 P16 N16 L16 J16 H16 F16">
      <formula1>$AA$167:$AA$168</formula1>
    </dataValidation>
    <dataValidation type="list" operator="equal" allowBlank="1" showErrorMessage="1" sqref="B32 F32 D32">
      <formula1>$AA$168:$AA$170</formula1>
    </dataValidation>
    <dataValidation type="list" operator="equal" allowBlank="1" showErrorMessage="1" sqref="B5">
      <formula1>$AA$32:$AA$204</formula1>
    </dataValidation>
    <dataValidation type="list" operator="equal" allowBlank="1" sqref="AA32:AA205">
      <formula1>"BRAK,dzp1,dzp2,dzp3,dzp4,dzp5,dzp6,dzp7,dzp8,dzp9,dzp10,dzp11,dzp12,dzp13,dzp14,dzp15,dzp16,dzp17,dzp18,dzp19,dzp20,dzp21,dzp22,dzp23,dzp24,dzp25,dzp26,dzp27,dzp28,dzp29,dzp30,dzp31,dzp32,dzp33,dzp34,dzp35,dzp36,dzp37,dzp38,dzp39,dzp40,dzp41,dzp42,dzp43,d"</formula1>
    </dataValidation>
  </dataValidations>
  <hyperlinks>
    <hyperlink ref="A3" r:id="rId1" display="WWW.WASZA-CHATA.PL"/>
  </hyperlinks>
  <printOptions/>
  <pageMargins left="0.29444444444444445" right="0.20972222222222223" top="0.26666666666666666" bottom="0.28680555555555554" header="0.5118055555555555" footer="0.5118055555555555"/>
  <pageSetup horizontalDpi="300" verticalDpi="300" orientation="landscape" paperSize="9" scale="62" r:id="rId5"/>
  <rowBreaks count="1" manualBreakCount="1">
    <brk id="30" max="255" man="1"/>
  </rowBreaks>
  <colBreaks count="1" manualBreakCount="1">
    <brk id="4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Arkadiusz Zawadzki</cp:lastModifiedBy>
  <cp:lastPrinted>2024-03-12T20:50:11Z</cp:lastPrinted>
  <dcterms:modified xsi:type="dcterms:W3CDTF">2024-03-12T20:50:59Z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